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25575" windowHeight="10170"/>
  </bookViews>
  <sheets>
    <sheet name="Результат" sheetId="1" r:id="rId1"/>
  </sheets>
  <calcPr calcId="124519"/>
</workbook>
</file>

<file path=xl/calcChain.xml><?xml version="1.0" encoding="utf-8"?>
<calcChain xmlns="http://schemas.openxmlformats.org/spreadsheetml/2006/main">
  <c r="L89" i="1"/>
  <c r="K89"/>
  <c r="L67"/>
  <c r="K67"/>
  <c r="M69"/>
  <c r="M68"/>
  <c r="M51"/>
  <c r="L94"/>
  <c r="L104"/>
  <c r="M67" l="1"/>
  <c r="L37"/>
  <c r="L36" s="1"/>
  <c r="K37"/>
  <c r="K36" s="1"/>
  <c r="K72"/>
  <c r="L72"/>
  <c r="M30"/>
  <c r="M29"/>
  <c r="L28"/>
  <c r="K28"/>
  <c r="K87"/>
  <c r="L87"/>
  <c r="M66"/>
  <c r="L65"/>
  <c r="K65"/>
  <c r="K96"/>
  <c r="M65" l="1"/>
  <c r="M28"/>
  <c r="M53"/>
  <c r="L52"/>
  <c r="K52"/>
  <c r="M44"/>
  <c r="L70"/>
  <c r="K70"/>
  <c r="M71"/>
  <c r="M50"/>
  <c r="L49"/>
  <c r="K49"/>
  <c r="M88"/>
  <c r="L85"/>
  <c r="L78"/>
  <c r="L76"/>
  <c r="L74"/>
  <c r="L58"/>
  <c r="L56"/>
  <c r="L54"/>
  <c r="L33"/>
  <c r="L31"/>
  <c r="L23"/>
  <c r="L20"/>
  <c r="L16"/>
  <c r="L13"/>
  <c r="L9"/>
  <c r="L6"/>
  <c r="M60"/>
  <c r="M61"/>
  <c r="M62"/>
  <c r="M63"/>
  <c r="M52" l="1"/>
  <c r="M37"/>
  <c r="M70"/>
  <c r="M87"/>
  <c r="M49"/>
  <c r="M111"/>
  <c r="M99"/>
  <c r="M86"/>
  <c r="M84"/>
  <c r="M83"/>
  <c r="M82"/>
  <c r="M81"/>
  <c r="M80"/>
  <c r="M79"/>
  <c r="M77"/>
  <c r="M75"/>
  <c r="M73"/>
  <c r="M64"/>
  <c r="M59"/>
  <c r="M57"/>
  <c r="M55"/>
  <c r="M48"/>
  <c r="M45"/>
  <c r="M43"/>
  <c r="M42"/>
  <c r="M41"/>
  <c r="M40"/>
  <c r="M39"/>
  <c r="M38"/>
  <c r="M35"/>
  <c r="M34"/>
  <c r="M32"/>
  <c r="M27"/>
  <c r="M26"/>
  <c r="M25"/>
  <c r="M24"/>
  <c r="M22"/>
  <c r="M21"/>
  <c r="M19"/>
  <c r="M18"/>
  <c r="M17"/>
  <c r="M15"/>
  <c r="M14"/>
  <c r="M12"/>
  <c r="M11"/>
  <c r="M10"/>
  <c r="M8"/>
  <c r="M7"/>
  <c r="K85"/>
  <c r="M85" s="1"/>
  <c r="K78"/>
  <c r="M78" s="1"/>
  <c r="M76"/>
  <c r="K76"/>
  <c r="M74"/>
  <c r="K74"/>
  <c r="M72"/>
  <c r="K58"/>
  <c r="M58" s="1"/>
  <c r="K56"/>
  <c r="M56" s="1"/>
  <c r="M54"/>
  <c r="K54"/>
  <c r="L46"/>
  <c r="K46"/>
  <c r="K33"/>
  <c r="M33" s="1"/>
  <c r="K31"/>
  <c r="M31" s="1"/>
  <c r="K23"/>
  <c r="K20"/>
  <c r="M20" s="1"/>
  <c r="K16"/>
  <c r="K13"/>
  <c r="M13" s="1"/>
  <c r="K9"/>
  <c r="M9" s="1"/>
  <c r="K6"/>
  <c r="M6" s="1"/>
  <c r="M105"/>
  <c r="M104" s="1"/>
  <c r="L110"/>
  <c r="K110"/>
  <c r="K104"/>
  <c r="M98"/>
  <c r="M97"/>
  <c r="M95"/>
  <c r="M94" s="1"/>
  <c r="L96"/>
  <c r="K94"/>
  <c r="M23" l="1"/>
  <c r="M46"/>
  <c r="M16"/>
  <c r="L99"/>
  <c r="M110"/>
  <c r="K99"/>
  <c r="M96"/>
  <c r="M89" l="1"/>
  <c r="K112"/>
  <c r="L112"/>
  <c r="M36"/>
  <c r="M112" l="1"/>
</calcChain>
</file>

<file path=xl/sharedStrings.xml><?xml version="1.0" encoding="utf-8"?>
<sst xmlns="http://schemas.openxmlformats.org/spreadsheetml/2006/main" count="486" uniqueCount="135">
  <si>
    <t>ВР</t>
  </si>
  <si>
    <t>903</t>
  </si>
  <si>
    <t>0104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</si>
  <si>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</si>
  <si>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1300071301</t>
  </si>
  <si>
    <t>Фонд оплаты труда государственных (муниципальных) органов</t>
  </si>
  <si>
    <t>121</t>
  </si>
  <si>
    <t>129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</si>
  <si>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</si>
  <si>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</si>
  <si>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</si>
  <si>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</si>
  <si>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</si>
  <si>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</si>
  <si>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</si>
  <si>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</si>
  <si>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</si>
  <si>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1300071501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</si>
  <si>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</si>
  <si>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1300071509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</si>
  <si>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</si>
  <si>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7230000110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</si>
  <si>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</si>
  <si>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7230000190</t>
  </si>
  <si>
    <t>Уплата прочих налогов, сборов</t>
  </si>
  <si>
    <t>852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</si>
  <si>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</si>
  <si>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</si>
  <si>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7230051200</t>
  </si>
  <si>
    <t>0113</t>
  </si>
  <si>
    <t>1700071200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</si>
  <si>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</si>
  <si>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</si>
  <si>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</si>
  <si>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1700102590</t>
  </si>
  <si>
    <t>Субсидии бюджетным учреждениям на иные цели</t>
  </si>
  <si>
    <t>612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</si>
  <si>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</si>
  <si>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7230071400</t>
  </si>
  <si>
    <t>7300001590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</si>
  <si>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</si>
  <si>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</si>
  <si>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</si>
  <si>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</si>
  <si>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</si>
  <si>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</si>
  <si>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</si>
  <si>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</si>
  <si>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7400020370</t>
  </si>
  <si>
    <t>Уплата иных платежей</t>
  </si>
  <si>
    <t>853</t>
  </si>
  <si>
    <t>0309</t>
  </si>
  <si>
    <t>Расходы на приведение документации защитных сооружений гражданской обороны в соответствие с требованиями нормативно-правовых актов РФ</t>
  </si>
  <si>
    <t>0900220120</t>
  </si>
  <si>
    <t>0310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</si>
  <si>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</t>
  </si>
  <si>
    <t>0900020130</t>
  </si>
  <si>
    <t>0900101590</t>
  </si>
  <si>
    <t>0314</t>
  </si>
  <si>
    <t>Расходы на изготовление и распространение среди населения информационно-справочных материалов профилактической направленности в сфере общественной безопасности и противодействия наркомании, а также направленных на обеспечение защиты прав и свобод человека и гражданина, общества и государства от противоправных посягательств (ст.18 ч.1 №182-ФЗ от 23.06.2016г.)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</si>
  <si>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0600020060</t>
  </si>
  <si>
    <t>Расходы на участие в оказании содействия отделу МВД России по г. 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объектах; техническое сопровождение системы интеллектуального видеонаблюдения)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</si>
  <si>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0600020510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</si>
  <si>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</si>
  <si>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0700020070</t>
  </si>
  <si>
    <t>0705</t>
  </si>
  <si>
    <t>0900300190</t>
  </si>
  <si>
    <t>0707</t>
  </si>
  <si>
    <t>Расходы на мероприятия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</si>
  <si>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1300020170</t>
  </si>
  <si>
    <t>1201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</si>
  <si>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</si>
  <si>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7400060030</t>
  </si>
  <si>
    <t>Субсидии на возмещение недополученных доходов и (или) возмещение фактически понесенных затрат</t>
  </si>
  <si>
    <t>631</t>
  </si>
  <si>
    <t>1202</t>
  </si>
  <si>
    <t>Утвержденные бюджетные назначения, руб.</t>
  </si>
  <si>
    <t>Исполнено, 
руб.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</si>
  <si>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</si>
  <si>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Расходы на мероприятия в рамках непрограммных направлений расходов(представительские расходы)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</si>
  <si>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МКУ "ЕДДС"</t>
  </si>
  <si>
    <t>Прочая закупка товаров, работ и услуг  МКУ "ЕДДС"</t>
  </si>
  <si>
    <t>Прочая закупка товаров, работ и услуг (программа  "Гражданмская оборона")</t>
  </si>
  <si>
    <t>Прочая закупка товаров, работ и услуг  (опека)</t>
  </si>
  <si>
    <t>Прочая закупка товаров, работ и услуг  (КДН)</t>
  </si>
  <si>
    <t>Прочая закупка товаров, работ и услуг  (аппарат Администрации)</t>
  </si>
  <si>
    <t>Профессиональная подготовка, переподготовка и повышение квалификации работников муниципальных и госудврственных учреждений:</t>
  </si>
  <si>
    <t>Прочая закупка товаров, работ и услуг(опека)</t>
  </si>
  <si>
    <t>Муниципальное бюджетное учреждение «Архив города Евпатории»</t>
  </si>
  <si>
    <t>КЦСР</t>
  </si>
  <si>
    <t>КВСР</t>
  </si>
  <si>
    <t>КФСР</t>
  </si>
  <si>
    <t>ВСЕГО</t>
  </si>
  <si>
    <t>Показатели исполнения, %</t>
  </si>
  <si>
    <t>Наименование  расходов</t>
  </si>
  <si>
    <t>Автономная некоммерческая организация "Телерадиокомпания "Евпатория"</t>
  </si>
  <si>
    <t>1</t>
  </si>
  <si>
    <t>2</t>
  </si>
  <si>
    <t>3</t>
  </si>
  <si>
    <t>4</t>
  </si>
  <si>
    <t>5</t>
  </si>
  <si>
    <t>6</t>
  </si>
  <si>
    <t>7</t>
  </si>
  <si>
    <t>8</t>
  </si>
  <si>
    <t>Автономное некоммерческая организация "Издательство газеты "Евпаторийская здравница"</t>
  </si>
  <si>
    <t xml:space="preserve">ИТОГО </t>
  </si>
  <si>
    <t>Наименование расходов</t>
  </si>
  <si>
    <t>7400060040</t>
  </si>
  <si>
    <t>1006</t>
  </si>
  <si>
    <t>7100090105</t>
  </si>
  <si>
    <t>313</t>
  </si>
  <si>
    <t>Пособия, компенсации, меры социальной поддержки по публичным нормативнным обязательствам</t>
  </si>
  <si>
    <t>Расходы на выплаты единовременной материальной помощи  членам семей погибщих (умерших) 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</si>
  <si>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7400020390</t>
  </si>
  <si>
    <t>831</t>
  </si>
  <si>
    <t>Расходы, связанные с исполнением судебных актов и судебным производством в рамках непрограммных направлений расходов</t>
  </si>
  <si>
    <t>7400079100</t>
  </si>
  <si>
    <t>Расходы на финансовое     обеспечение непредвиденных расходов на размещение и питание граждан,вынуженно покинувших жилые помещения и находишихся  в пунктах временного размещения  и питания на территории Республики Крым                                                                                                                            в рамках непрограммных направлений расходов(беженцы)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</si>
  <si>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</si>
  <si>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выполненнием работ, оказанипем услуг</t>
  </si>
  <si>
    <t>851</t>
  </si>
  <si>
    <t>0203</t>
  </si>
  <si>
    <t>7400020220</t>
  </si>
  <si>
    <t>0900120470</t>
  </si>
  <si>
    <t>Расходы на совершенствование системы оперативного оповещения и информирования населения муниципального образования городской округ Евпатория Республики Крым о возникновении или возможной угрозе возникновения чрезвычайных ситуаций и организацию непосредственной связи по взаимодействию с экстренными службами (АТГ) и социально значимыми объектами муниципального звена территориальной подсистемы единой государственной системы предупреждения и ликвидации чрезвычайных ситуаций на территории городского округа Евпатория Республики Крым в рамках муниципальной программы «Гражданская оборона, защита населения и территорий городского округа Евпатория Республики Крым»</t>
  </si>
  <si>
    <t>Расходы на закупку (приобретение) товарно-материальных ценностей и (или) объёмов работ (услуг), в целях проведения специальной военной операции, мобилизационной подготовки, мобилизации, за счёт экономии лимитов бюджетных обязательств в рамках непрограммных направлений расходов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</si>
  <si>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</si>
  <si>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</si>
  <si>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Расходы на обеспечение деятельности муниципальных казенных учреждений в рамках непрограммных направлений расходов МКУ "ЦБИА и МТО"</t>
  </si>
  <si>
    <t xml:space="preserve">Расходы на обеспечение деятельности муниципальных казенных учреждений в рамках непрограммных направлений расходов </t>
  </si>
  <si>
    <t>Прочая закупка товаров, работ и услуг  (МКУ "ЦБИА и МТО")</t>
  </si>
  <si>
    <t>Администрация города Евпатории  по  состоянию  на 01 января 2024 года</t>
  </si>
  <si>
    <t>7100090106</t>
  </si>
  <si>
    <t xml:space="preserve">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</si>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</sst>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000000"/>
  </numFmts>
  <fonts count="17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64" fontId="1" fillId="2" borderId="6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right" vertical="center"/>
    </xf>
    <xf numFmtId="165" fontId="4" fillId="2" borderId="17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0" xfId="0" applyBorder="1"/>
    <xf numFmtId="165" fontId="4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5" fontId="4" fillId="2" borderId="2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4" fillId="2" borderId="21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29" xfId="0" applyFont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wrapText="1"/>
    </xf>
    <xf numFmtId="49" fontId="4" fillId="2" borderId="3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/>
    </xf>
    <xf numFmtId="165" fontId="4" fillId="2" borderId="33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5" fillId="2" borderId="15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2" fontId="0" fillId="0" borderId="30" xfId="0" applyNumberFormat="1" applyBorder="1"/>
    <xf numFmtId="164" fontId="9" fillId="2" borderId="28" xfId="0" applyNumberFormat="1" applyFont="1" applyFill="1" applyBorder="1" applyAlignment="1">
      <alignment horizontal="right" vertical="center"/>
    </xf>
    <xf numFmtId="2" fontId="11" fillId="0" borderId="30" xfId="0" applyNumberFormat="1" applyFont="1" applyBorder="1"/>
    <xf numFmtId="164" fontId="9" fillId="2" borderId="10" xfId="0" applyNumberFormat="1" applyFont="1" applyFill="1" applyBorder="1" applyAlignment="1">
      <alignment horizontal="right" vertical="center"/>
    </xf>
    <xf numFmtId="2" fontId="1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2" fillId="0" borderId="19" xfId="0" applyNumberFormat="1" applyFont="1" applyBorder="1" applyAlignment="1">
      <alignment vertical="center"/>
    </xf>
    <xf numFmtId="2" fontId="0" fillId="0" borderId="19" xfId="0" applyNumberFormat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17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14" fillId="0" borderId="0" xfId="0" applyFont="1"/>
    <xf numFmtId="2" fontId="7" fillId="0" borderId="10" xfId="0" applyNumberFormat="1" applyFont="1" applyBorder="1" applyAlignment="1">
      <alignment horizontal="center" vertical="center"/>
    </xf>
    <xf numFmtId="4" fontId="0" fillId="0" borderId="19" xfId="0" applyNumberFormat="1" applyBorder="1"/>
    <xf numFmtId="0" fontId="0" fillId="3" borderId="0" xfId="0" applyFill="1"/>
    <xf numFmtId="4" fontId="15" fillId="0" borderId="19" xfId="0" applyNumberFormat="1" applyFont="1" applyBorder="1"/>
    <xf numFmtId="0" fontId="16" fillId="0" borderId="0" xfId="0" applyFont="1"/>
    <xf numFmtId="0" fontId="14" fillId="3" borderId="0" xfId="0" applyFont="1" applyFill="1"/>
    <xf numFmtId="164" fontId="14" fillId="3" borderId="0" xfId="0" applyNumberFormat="1" applyFont="1" applyFill="1"/>
    <xf numFmtId="165" fontId="1" fillId="2" borderId="6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113"/>
  <sheetViews>
    <sheetView tabSelected="1" zoomScale="110" zoomScaleNormal="110" workbookViewId="0">
      <selection activeCell="P70" sqref="P70"/>
    </sheetView>
  </sheetViews>
  <sheetFormatPr defaultRowHeight="15"/>
  <cols>
    <col min="1" max="1" width="0.5703125" customWidth="1"/>
    <col min="2" max="2" width="4.85546875" customWidth="1"/>
    <col min="3" max="3" width="1.85546875" customWidth="1"/>
    <col min="4" max="4" width="1" customWidth="1"/>
    <col min="5" max="5" width="5.7109375" customWidth="1"/>
    <col min="6" max="7" width="4.85546875" customWidth="1"/>
    <col min="8" max="8" width="3.140625" customWidth="1"/>
    <col min="9" max="9" width="2.5703125" customWidth="1"/>
    <col min="10" max="10" width="67.7109375" customWidth="1"/>
    <col min="11" max="12" width="17.85546875" customWidth="1"/>
    <col min="13" max="13" width="12.140625" customWidth="1"/>
    <col min="17" max="17" width="14.85546875" customWidth="1"/>
    <col min="18" max="18" width="14.140625" customWidth="1"/>
  </cols>
  <sheetData>
    <row r="1" spans="2:22" ht="15" customHeight="1" thickBot="1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2:22" ht="15" customHeight="1" thickBot="1">
      <c r="B2" s="94" t="s">
        <v>131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</row>
    <row r="3" spans="2:22" ht="15.75" thickBot="1">
      <c r="B3" s="121"/>
      <c r="C3" s="121"/>
      <c r="D3" s="121"/>
      <c r="E3" s="121"/>
      <c r="F3" s="121"/>
      <c r="G3" s="121"/>
      <c r="H3" s="121"/>
      <c r="I3" s="121"/>
      <c r="J3" s="2"/>
      <c r="K3" s="2"/>
      <c r="L3" s="2"/>
    </row>
    <row r="4" spans="2:22" ht="39" customHeight="1" thickBot="1">
      <c r="B4" s="97" t="s">
        <v>90</v>
      </c>
      <c r="C4" s="98"/>
      <c r="D4" s="97" t="s">
        <v>91</v>
      </c>
      <c r="E4" s="98"/>
      <c r="F4" s="97" t="s">
        <v>89</v>
      </c>
      <c r="G4" s="98"/>
      <c r="H4" s="97" t="s">
        <v>0</v>
      </c>
      <c r="I4" s="98"/>
      <c r="J4" s="41" t="s">
        <v>106</v>
      </c>
      <c r="K4" s="21" t="s">
        <v>76</v>
      </c>
      <c r="L4" s="21" t="s">
        <v>77</v>
      </c>
      <c r="M4" s="22" t="s">
        <v>93</v>
      </c>
    </row>
    <row r="5" spans="2:22" ht="17.25" customHeight="1" thickBot="1">
      <c r="B5" s="127">
        <v>2</v>
      </c>
      <c r="C5" s="127"/>
      <c r="D5" s="127">
        <v>3</v>
      </c>
      <c r="E5" s="127"/>
      <c r="F5" s="127">
        <v>4</v>
      </c>
      <c r="G5" s="127"/>
      <c r="H5" s="127">
        <v>5</v>
      </c>
      <c r="I5" s="127"/>
      <c r="J5" s="3"/>
      <c r="K5" s="23"/>
      <c r="L5" s="23"/>
      <c r="M5" s="24"/>
    </row>
    <row r="6" spans="2:22" ht="75" customHeight="1">
      <c r="B6" s="122" t="s">
        <v>1</v>
      </c>
      <c r="C6" s="123"/>
      <c r="D6" s="124" t="s">
        <v>2</v>
      </c>
      <c r="E6" s="123"/>
      <c r="F6" s="124" t="s">
        <v>4</v>
      </c>
      <c r="G6" s="123"/>
      <c r="H6" s="125"/>
      <c r="I6" s="126"/>
      <c r="J6" s="61" t="s">
        <v>3</v>
      </c>
      <c r="K6" s="43">
        <f>K7+K8</f>
        <v>3536543.24</v>
      </c>
      <c r="L6" s="43">
        <f>L7+L8</f>
        <v>3522482.64</v>
      </c>
      <c r="M6" s="53">
        <f>L6/K6*100</f>
        <v>99.602419678035659</v>
      </c>
      <c r="Q6" s="52"/>
    </row>
    <row r="7" spans="2:22" ht="15" customHeight="1">
      <c r="B7" s="82" t="s">
        <v>1</v>
      </c>
      <c r="C7" s="83"/>
      <c r="D7" s="83" t="s">
        <v>2</v>
      </c>
      <c r="E7" s="83"/>
      <c r="F7" s="83" t="s">
        <v>4</v>
      </c>
      <c r="G7" s="83"/>
      <c r="H7" s="83" t="s">
        <v>6</v>
      </c>
      <c r="I7" s="83"/>
      <c r="J7" s="5" t="s">
        <v>5</v>
      </c>
      <c r="K7" s="1">
        <v>2715895.24</v>
      </c>
      <c r="L7" s="1">
        <v>2715895.24</v>
      </c>
      <c r="M7" s="54">
        <f>L7/K7*100</f>
        <v>100</v>
      </c>
    </row>
    <row r="8" spans="2:22" ht="62.25" customHeight="1">
      <c r="B8" s="82" t="s">
        <v>1</v>
      </c>
      <c r="C8" s="83"/>
      <c r="D8" s="83" t="s">
        <v>2</v>
      </c>
      <c r="E8" s="83"/>
      <c r="F8" s="83" t="s">
        <v>4</v>
      </c>
      <c r="G8" s="83"/>
      <c r="H8" s="83" t="s">
        <v>7</v>
      </c>
      <c r="I8" s="83"/>
      <c r="J8" s="5" t="s">
        <v>78</v>
      </c>
      <c r="K8" s="1">
        <v>820648</v>
      </c>
      <c r="L8" s="4">
        <v>806587.4</v>
      </c>
      <c r="M8" s="54">
        <f>L8/K8*100</f>
        <v>98.286646649964425</v>
      </c>
      <c r="V8" s="42"/>
    </row>
    <row r="9" spans="2:22" ht="80.25" customHeight="1">
      <c r="B9" s="115" t="s">
        <v>1</v>
      </c>
      <c r="C9" s="116"/>
      <c r="D9" s="117" t="s">
        <v>2</v>
      </c>
      <c r="E9" s="116"/>
      <c r="F9" s="117" t="s">
        <v>9</v>
      </c>
      <c r="G9" s="116"/>
      <c r="H9" s="118"/>
      <c r="I9" s="119"/>
      <c r="J9" s="62" t="s">
        <v>8</v>
      </c>
      <c r="K9" s="44">
        <f>K12+K11+K10</f>
        <v>348587.76</v>
      </c>
      <c r="L9" s="44">
        <f>L12+L11+L10</f>
        <v>348445.32</v>
      </c>
      <c r="M9" s="53">
        <f>L9/K9*100</f>
        <v>99.959137980059893</v>
      </c>
    </row>
    <row r="10" spans="2:22" ht="23.25" customHeight="1">
      <c r="B10" s="82" t="s">
        <v>1</v>
      </c>
      <c r="C10" s="83"/>
      <c r="D10" s="83" t="s">
        <v>2</v>
      </c>
      <c r="E10" s="83"/>
      <c r="F10" s="83" t="s">
        <v>9</v>
      </c>
      <c r="G10" s="83"/>
      <c r="H10" s="83" t="s">
        <v>11</v>
      </c>
      <c r="I10" s="83"/>
      <c r="J10" s="55" t="s">
        <v>10</v>
      </c>
      <c r="K10" s="1">
        <v>67312.960000000006</v>
      </c>
      <c r="L10" s="4">
        <v>67312.960000000006</v>
      </c>
      <c r="M10" s="54">
        <f t="shared" ref="M10:M12" si="0">L10/K10*100</f>
        <v>100</v>
      </c>
    </row>
    <row r="11" spans="2:22" ht="23.25" customHeight="1">
      <c r="B11" s="82" t="s">
        <v>1</v>
      </c>
      <c r="C11" s="83"/>
      <c r="D11" s="83" t="s">
        <v>2</v>
      </c>
      <c r="E11" s="83"/>
      <c r="F11" s="83" t="s">
        <v>9</v>
      </c>
      <c r="G11" s="83"/>
      <c r="H11" s="83" t="s">
        <v>13</v>
      </c>
      <c r="I11" s="83"/>
      <c r="J11" s="55" t="s">
        <v>12</v>
      </c>
      <c r="K11" s="1">
        <v>190189.44</v>
      </c>
      <c r="L11" s="4">
        <v>190047</v>
      </c>
      <c r="M11" s="54">
        <f t="shared" si="0"/>
        <v>99.925106251955938</v>
      </c>
    </row>
    <row r="12" spans="2:22" ht="15" customHeight="1">
      <c r="B12" s="82" t="s">
        <v>1</v>
      </c>
      <c r="C12" s="83"/>
      <c r="D12" s="83" t="s">
        <v>2</v>
      </c>
      <c r="E12" s="83"/>
      <c r="F12" s="83" t="s">
        <v>9</v>
      </c>
      <c r="G12" s="83"/>
      <c r="H12" s="83" t="s">
        <v>15</v>
      </c>
      <c r="I12" s="83"/>
      <c r="J12" s="55" t="s">
        <v>14</v>
      </c>
      <c r="K12" s="1">
        <v>91085.36</v>
      </c>
      <c r="L12" s="4">
        <v>91085.36</v>
      </c>
      <c r="M12" s="54">
        <f t="shared" si="0"/>
        <v>100</v>
      </c>
    </row>
    <row r="13" spans="2:22" ht="79.5" customHeight="1">
      <c r="B13" s="76" t="s">
        <v>1</v>
      </c>
      <c r="C13" s="77"/>
      <c r="D13" s="77" t="s">
        <v>2</v>
      </c>
      <c r="E13" s="77"/>
      <c r="F13" s="77" t="s">
        <v>17</v>
      </c>
      <c r="G13" s="77"/>
      <c r="H13" s="81"/>
      <c r="I13" s="81"/>
      <c r="J13" s="63" t="s">
        <v>16</v>
      </c>
      <c r="K13" s="44">
        <f>K14+K15</f>
        <v>1308760</v>
      </c>
      <c r="L13" s="44">
        <f>L14+L15</f>
        <v>1305453.8799999999</v>
      </c>
      <c r="M13" s="53">
        <f>L13/K13*100</f>
        <v>99.747385311287005</v>
      </c>
    </row>
    <row r="14" spans="2:22" ht="15" customHeight="1">
      <c r="B14" s="82" t="s">
        <v>1</v>
      </c>
      <c r="C14" s="83"/>
      <c r="D14" s="83" t="s">
        <v>2</v>
      </c>
      <c r="E14" s="83"/>
      <c r="F14" s="83" t="s">
        <v>17</v>
      </c>
      <c r="G14" s="83"/>
      <c r="H14" s="83" t="s">
        <v>6</v>
      </c>
      <c r="I14" s="83"/>
      <c r="J14" s="5" t="s">
        <v>5</v>
      </c>
      <c r="K14" s="1">
        <v>1005192</v>
      </c>
      <c r="L14" s="1">
        <v>1005192</v>
      </c>
      <c r="M14" s="68">
        <f t="shared" ref="M14:M15" si="1">L14/K14*100</f>
        <v>100</v>
      </c>
    </row>
    <row r="15" spans="2:22" ht="34.5" customHeight="1">
      <c r="B15" s="82" t="s">
        <v>1</v>
      </c>
      <c r="C15" s="83"/>
      <c r="D15" s="83" t="s">
        <v>2</v>
      </c>
      <c r="E15" s="83"/>
      <c r="F15" s="83" t="s">
        <v>17</v>
      </c>
      <c r="G15" s="83"/>
      <c r="H15" s="83" t="s">
        <v>7</v>
      </c>
      <c r="I15" s="83"/>
      <c r="J15" s="5" t="s">
        <v>78</v>
      </c>
      <c r="K15" s="1">
        <v>303568</v>
      </c>
      <c r="L15" s="4">
        <v>300261.88</v>
      </c>
      <c r="M15" s="68">
        <f t="shared" si="1"/>
        <v>98.910912876192484</v>
      </c>
    </row>
    <row r="16" spans="2:22" ht="90.75" customHeight="1">
      <c r="B16" s="76" t="s">
        <v>1</v>
      </c>
      <c r="C16" s="77"/>
      <c r="D16" s="77" t="s">
        <v>2</v>
      </c>
      <c r="E16" s="77"/>
      <c r="F16" s="77" t="s">
        <v>19</v>
      </c>
      <c r="G16" s="77"/>
      <c r="H16" s="81"/>
      <c r="I16" s="81"/>
      <c r="J16" s="63" t="s">
        <v>18</v>
      </c>
      <c r="K16" s="45">
        <f>K17+K18+K19</f>
        <v>153714</v>
      </c>
      <c r="L16" s="45">
        <f>L17+L18+L19</f>
        <v>150696.03</v>
      </c>
      <c r="M16" s="53">
        <f>L16/K16*100</f>
        <v>98.036632967719271</v>
      </c>
    </row>
    <row r="17" spans="2:13" ht="23.25" customHeight="1">
      <c r="B17" s="82" t="s">
        <v>1</v>
      </c>
      <c r="C17" s="83"/>
      <c r="D17" s="83" t="s">
        <v>2</v>
      </c>
      <c r="E17" s="83"/>
      <c r="F17" s="83" t="s">
        <v>19</v>
      </c>
      <c r="G17" s="83"/>
      <c r="H17" s="83" t="s">
        <v>11</v>
      </c>
      <c r="I17" s="83"/>
      <c r="J17" s="55" t="s">
        <v>10</v>
      </c>
      <c r="K17" s="1">
        <v>35092</v>
      </c>
      <c r="L17" s="4">
        <v>32082.400000000001</v>
      </c>
      <c r="M17" s="54">
        <f t="shared" ref="M17:M19" si="2">L17/K17*100</f>
        <v>91.423686310270142</v>
      </c>
    </row>
    <row r="18" spans="2:13" ht="23.25" customHeight="1">
      <c r="B18" s="82" t="s">
        <v>1</v>
      </c>
      <c r="C18" s="83"/>
      <c r="D18" s="83" t="s">
        <v>2</v>
      </c>
      <c r="E18" s="83"/>
      <c r="F18" s="83" t="s">
        <v>19</v>
      </c>
      <c r="G18" s="83"/>
      <c r="H18" s="83" t="s">
        <v>13</v>
      </c>
      <c r="I18" s="83"/>
      <c r="J18" s="55" t="s">
        <v>12</v>
      </c>
      <c r="K18" s="1">
        <v>46290.33</v>
      </c>
      <c r="L18" s="4">
        <v>46281.96</v>
      </c>
      <c r="M18" s="54">
        <f t="shared" si="2"/>
        <v>99.981918469797037</v>
      </c>
    </row>
    <row r="19" spans="2:13" ht="15" customHeight="1">
      <c r="B19" s="82" t="s">
        <v>1</v>
      </c>
      <c r="C19" s="83"/>
      <c r="D19" s="83" t="s">
        <v>2</v>
      </c>
      <c r="E19" s="83"/>
      <c r="F19" s="83" t="s">
        <v>19</v>
      </c>
      <c r="G19" s="83"/>
      <c r="H19" s="83" t="s">
        <v>15</v>
      </c>
      <c r="I19" s="83"/>
      <c r="J19" s="55" t="s">
        <v>14</v>
      </c>
      <c r="K19" s="1">
        <v>72331.67</v>
      </c>
      <c r="L19" s="4">
        <v>72331.67</v>
      </c>
      <c r="M19" s="68">
        <f t="shared" si="2"/>
        <v>100</v>
      </c>
    </row>
    <row r="20" spans="2:13" ht="45.75" customHeight="1">
      <c r="B20" s="76" t="s">
        <v>1</v>
      </c>
      <c r="C20" s="77"/>
      <c r="D20" s="77" t="s">
        <v>2</v>
      </c>
      <c r="E20" s="77"/>
      <c r="F20" s="77" t="s">
        <v>21</v>
      </c>
      <c r="G20" s="77"/>
      <c r="H20" s="81"/>
      <c r="I20" s="81"/>
      <c r="J20" s="63" t="s">
        <v>20</v>
      </c>
      <c r="K20" s="44">
        <f>K22+K21</f>
        <v>39807867.039999999</v>
      </c>
      <c r="L20" s="44">
        <f>L22+L21</f>
        <v>39631901.840000004</v>
      </c>
      <c r="M20" s="53">
        <f>L20/K20*100</f>
        <v>99.557963756703714</v>
      </c>
    </row>
    <row r="21" spans="2:13" ht="15" customHeight="1">
      <c r="B21" s="82" t="s">
        <v>1</v>
      </c>
      <c r="C21" s="83"/>
      <c r="D21" s="83" t="s">
        <v>2</v>
      </c>
      <c r="E21" s="83"/>
      <c r="F21" s="83" t="s">
        <v>21</v>
      </c>
      <c r="G21" s="83"/>
      <c r="H21" s="83" t="s">
        <v>6</v>
      </c>
      <c r="I21" s="83"/>
      <c r="J21" s="5" t="s">
        <v>5</v>
      </c>
      <c r="K21" s="1">
        <v>30574398.77</v>
      </c>
      <c r="L21" s="1">
        <v>30574398.77</v>
      </c>
      <c r="M21" s="54">
        <f t="shared" ref="M21:M22" si="3">L21/K21*100</f>
        <v>100</v>
      </c>
    </row>
    <row r="22" spans="2:13" ht="34.5" customHeight="1">
      <c r="B22" s="82" t="s">
        <v>1</v>
      </c>
      <c r="C22" s="83"/>
      <c r="D22" s="83" t="s">
        <v>2</v>
      </c>
      <c r="E22" s="83"/>
      <c r="F22" s="83" t="s">
        <v>21</v>
      </c>
      <c r="G22" s="83"/>
      <c r="H22" s="83" t="s">
        <v>7</v>
      </c>
      <c r="I22" s="83"/>
      <c r="J22" s="5" t="s">
        <v>78</v>
      </c>
      <c r="K22" s="1">
        <v>9233468.2699999996</v>
      </c>
      <c r="L22" s="4">
        <v>9057503.0700000003</v>
      </c>
      <c r="M22" s="68">
        <f t="shared" si="3"/>
        <v>98.094267561716549</v>
      </c>
    </row>
    <row r="23" spans="2:13" ht="57" customHeight="1">
      <c r="B23" s="76" t="s">
        <v>1</v>
      </c>
      <c r="C23" s="77"/>
      <c r="D23" s="77" t="s">
        <v>2</v>
      </c>
      <c r="E23" s="77"/>
      <c r="F23" s="77" t="s">
        <v>23</v>
      </c>
      <c r="G23" s="77"/>
      <c r="H23" s="81"/>
      <c r="I23" s="81"/>
      <c r="J23" s="63" t="s">
        <v>22</v>
      </c>
      <c r="K23" s="44">
        <f>K24+K25+K26+K27</f>
        <v>4006287.6100000003</v>
      </c>
      <c r="L23" s="44">
        <f>L24+L25+L26+L27</f>
        <v>3956580.1999999997</v>
      </c>
      <c r="M23" s="53">
        <f>L23/K23*100</f>
        <v>98.759265064347176</v>
      </c>
    </row>
    <row r="24" spans="2:13" ht="23.25" customHeight="1">
      <c r="B24" s="82" t="s">
        <v>1</v>
      </c>
      <c r="C24" s="83"/>
      <c r="D24" s="83" t="s">
        <v>2</v>
      </c>
      <c r="E24" s="83"/>
      <c r="F24" s="83" t="s">
        <v>23</v>
      </c>
      <c r="G24" s="83"/>
      <c r="H24" s="83" t="s">
        <v>11</v>
      </c>
      <c r="I24" s="83"/>
      <c r="J24" s="55" t="s">
        <v>10</v>
      </c>
      <c r="K24" s="1">
        <v>77</v>
      </c>
      <c r="L24" s="4">
        <v>0</v>
      </c>
      <c r="M24" s="7">
        <f t="shared" ref="M24:M27" si="4">L24/K24*100</f>
        <v>0</v>
      </c>
    </row>
    <row r="25" spans="2:13" ht="23.25" customHeight="1">
      <c r="B25" s="82" t="s">
        <v>1</v>
      </c>
      <c r="C25" s="83"/>
      <c r="D25" s="83" t="s">
        <v>2</v>
      </c>
      <c r="E25" s="83"/>
      <c r="F25" s="83" t="s">
        <v>23</v>
      </c>
      <c r="G25" s="83"/>
      <c r="H25" s="83" t="s">
        <v>13</v>
      </c>
      <c r="I25" s="83"/>
      <c r="J25" s="55" t="s">
        <v>12</v>
      </c>
      <c r="K25" s="1">
        <v>2248204.6</v>
      </c>
      <c r="L25" s="4">
        <v>2219930.3199999998</v>
      </c>
      <c r="M25" s="54">
        <f t="shared" si="4"/>
        <v>98.742361793939921</v>
      </c>
    </row>
    <row r="26" spans="2:13" ht="15" customHeight="1">
      <c r="B26" s="82" t="s">
        <v>1</v>
      </c>
      <c r="C26" s="83"/>
      <c r="D26" s="83" t="s">
        <v>2</v>
      </c>
      <c r="E26" s="83"/>
      <c r="F26" s="83" t="s">
        <v>23</v>
      </c>
      <c r="G26" s="83"/>
      <c r="H26" s="83" t="s">
        <v>15</v>
      </c>
      <c r="I26" s="83"/>
      <c r="J26" s="56" t="s">
        <v>14</v>
      </c>
      <c r="K26" s="1">
        <v>1733644.01</v>
      </c>
      <c r="L26" s="4">
        <v>1722564.88</v>
      </c>
      <c r="M26" s="54">
        <f t="shared" si="4"/>
        <v>99.360933967060504</v>
      </c>
    </row>
    <row r="27" spans="2:13" ht="15" customHeight="1">
      <c r="B27" s="82" t="s">
        <v>1</v>
      </c>
      <c r="C27" s="83"/>
      <c r="D27" s="83" t="s">
        <v>2</v>
      </c>
      <c r="E27" s="83"/>
      <c r="F27" s="83" t="s">
        <v>23</v>
      </c>
      <c r="G27" s="83"/>
      <c r="H27" s="83" t="s">
        <v>25</v>
      </c>
      <c r="I27" s="83"/>
      <c r="J27" s="6" t="s">
        <v>24</v>
      </c>
      <c r="K27" s="1">
        <v>24362</v>
      </c>
      <c r="L27" s="4">
        <v>14085</v>
      </c>
      <c r="M27" s="54">
        <f t="shared" si="4"/>
        <v>57.815450291437486</v>
      </c>
    </row>
    <row r="28" spans="2:13" ht="23.25" customHeight="1">
      <c r="B28" s="76" t="s">
        <v>1</v>
      </c>
      <c r="C28" s="77"/>
      <c r="D28" s="85" t="s">
        <v>2</v>
      </c>
      <c r="E28" s="77"/>
      <c r="F28" s="85" t="s">
        <v>126</v>
      </c>
      <c r="G28" s="77"/>
      <c r="H28" s="81"/>
      <c r="I28" s="81"/>
      <c r="J28" s="74" t="s">
        <v>127</v>
      </c>
      <c r="K28" s="44">
        <f>K29+K30</f>
        <v>900735.32000000007</v>
      </c>
      <c r="L28" s="44">
        <f>L29+L30</f>
        <v>900735.32000000007</v>
      </c>
      <c r="M28" s="53">
        <f>L28/K28*100</f>
        <v>100</v>
      </c>
    </row>
    <row r="29" spans="2:13" ht="15" customHeight="1">
      <c r="B29" s="82" t="s">
        <v>1</v>
      </c>
      <c r="C29" s="83"/>
      <c r="D29" s="83" t="s">
        <v>2</v>
      </c>
      <c r="E29" s="83"/>
      <c r="F29" s="83" t="s">
        <v>126</v>
      </c>
      <c r="G29" s="83"/>
      <c r="H29" s="83" t="s">
        <v>6</v>
      </c>
      <c r="I29" s="83"/>
      <c r="J29" s="55" t="s">
        <v>12</v>
      </c>
      <c r="K29" s="1">
        <v>691809</v>
      </c>
      <c r="L29" s="4">
        <v>691809</v>
      </c>
      <c r="M29" s="54">
        <f t="shared" ref="M29:M30" si="5">L29/K29*100</f>
        <v>100</v>
      </c>
    </row>
    <row r="30" spans="2:13" ht="15" customHeight="1">
      <c r="B30" s="82" t="s">
        <v>1</v>
      </c>
      <c r="C30" s="83"/>
      <c r="D30" s="83" t="s">
        <v>2</v>
      </c>
      <c r="E30" s="83"/>
      <c r="F30" s="83" t="s">
        <v>126</v>
      </c>
      <c r="G30" s="83"/>
      <c r="H30" s="83" t="s">
        <v>7</v>
      </c>
      <c r="I30" s="83"/>
      <c r="J30" s="56" t="s">
        <v>14</v>
      </c>
      <c r="K30" s="1">
        <v>208926.32</v>
      </c>
      <c r="L30" s="4">
        <v>208926.32</v>
      </c>
      <c r="M30" s="54">
        <f t="shared" si="5"/>
        <v>100</v>
      </c>
    </row>
    <row r="31" spans="2:13" ht="45.75" customHeight="1">
      <c r="B31" s="76" t="s">
        <v>1</v>
      </c>
      <c r="C31" s="77"/>
      <c r="D31" s="77" t="s">
        <v>26</v>
      </c>
      <c r="E31" s="77"/>
      <c r="F31" s="77" t="s">
        <v>28</v>
      </c>
      <c r="G31" s="77"/>
      <c r="H31" s="81"/>
      <c r="I31" s="81"/>
      <c r="J31" s="63" t="s">
        <v>27</v>
      </c>
      <c r="K31" s="44">
        <f>K32</f>
        <v>4294</v>
      </c>
      <c r="L31" s="44">
        <f>L32</f>
        <v>4294</v>
      </c>
      <c r="M31" s="53">
        <f>L31/K31*100</f>
        <v>100</v>
      </c>
    </row>
    <row r="32" spans="2:13" ht="15" customHeight="1">
      <c r="B32" s="82" t="s">
        <v>1</v>
      </c>
      <c r="C32" s="83"/>
      <c r="D32" s="83" t="s">
        <v>26</v>
      </c>
      <c r="E32" s="83"/>
      <c r="F32" s="83" t="s">
        <v>28</v>
      </c>
      <c r="G32" s="83"/>
      <c r="H32" s="83" t="s">
        <v>15</v>
      </c>
      <c r="I32" s="83"/>
      <c r="J32" s="6" t="s">
        <v>14</v>
      </c>
      <c r="K32" s="1">
        <v>4294</v>
      </c>
      <c r="L32" s="4">
        <v>4294</v>
      </c>
      <c r="M32" s="54">
        <f>L32/K32*100</f>
        <v>100</v>
      </c>
    </row>
    <row r="33" spans="2:19" ht="50.25" customHeight="1">
      <c r="B33" s="76" t="s">
        <v>1</v>
      </c>
      <c r="C33" s="77"/>
      <c r="D33" s="77" t="s">
        <v>29</v>
      </c>
      <c r="E33" s="77"/>
      <c r="F33" s="77" t="s">
        <v>38</v>
      </c>
      <c r="G33" s="77"/>
      <c r="H33" s="81"/>
      <c r="I33" s="81"/>
      <c r="J33" s="63" t="s">
        <v>37</v>
      </c>
      <c r="K33" s="44">
        <f>K34+K35</f>
        <v>182445</v>
      </c>
      <c r="L33" s="44">
        <f>L34+L35</f>
        <v>182092.51</v>
      </c>
      <c r="M33" s="53">
        <f>L33/K33*100</f>
        <v>99.806796568828972</v>
      </c>
    </row>
    <row r="34" spans="2:19" ht="23.25" customHeight="1">
      <c r="B34" s="82" t="s">
        <v>1</v>
      </c>
      <c r="C34" s="83"/>
      <c r="D34" s="83" t="s">
        <v>29</v>
      </c>
      <c r="E34" s="83"/>
      <c r="F34" s="83" t="s">
        <v>38</v>
      </c>
      <c r="G34" s="83"/>
      <c r="H34" s="83" t="s">
        <v>13</v>
      </c>
      <c r="I34" s="83"/>
      <c r="J34" s="55" t="s">
        <v>12</v>
      </c>
      <c r="K34" s="1">
        <v>58890</v>
      </c>
      <c r="L34" s="4">
        <v>58837.51</v>
      </c>
      <c r="M34" s="54">
        <f t="shared" ref="M34:M35" si="6">L34/K34*100</f>
        <v>99.910867719476997</v>
      </c>
    </row>
    <row r="35" spans="2:19" ht="15" customHeight="1">
      <c r="B35" s="82" t="s">
        <v>1</v>
      </c>
      <c r="C35" s="83"/>
      <c r="D35" s="83" t="s">
        <v>29</v>
      </c>
      <c r="E35" s="83"/>
      <c r="F35" s="83" t="s">
        <v>38</v>
      </c>
      <c r="G35" s="83"/>
      <c r="H35" s="83" t="s">
        <v>15</v>
      </c>
      <c r="I35" s="83"/>
      <c r="J35" s="56" t="s">
        <v>14</v>
      </c>
      <c r="K35" s="1">
        <v>123555</v>
      </c>
      <c r="L35" s="4">
        <v>123255</v>
      </c>
      <c r="M35" s="54">
        <f t="shared" si="6"/>
        <v>99.757193152846909</v>
      </c>
      <c r="Q35" s="71"/>
      <c r="R35" s="71"/>
      <c r="S35" s="71"/>
    </row>
    <row r="36" spans="2:19" ht="30" customHeight="1">
      <c r="B36" s="76" t="s">
        <v>1</v>
      </c>
      <c r="C36" s="77"/>
      <c r="D36" s="77" t="s">
        <v>29</v>
      </c>
      <c r="E36" s="77"/>
      <c r="F36" s="77" t="s">
        <v>39</v>
      </c>
      <c r="G36" s="77"/>
      <c r="H36" s="81"/>
      <c r="I36" s="81"/>
      <c r="J36" s="74" t="s">
        <v>128</v>
      </c>
      <c r="K36" s="44">
        <f>K37</f>
        <v>44980090.050000004</v>
      </c>
      <c r="L36" s="44">
        <f>L37</f>
        <v>44620729.950000003</v>
      </c>
      <c r="M36" s="53">
        <f>L36/K36*100</f>
        <v>99.201068518092043</v>
      </c>
      <c r="N36" s="69"/>
      <c r="Q36" s="71"/>
      <c r="R36" s="71"/>
      <c r="S36" s="71"/>
    </row>
    <row r="37" spans="2:19" ht="33" customHeight="1">
      <c r="B37" s="86" t="s">
        <v>1</v>
      </c>
      <c r="C37" s="81"/>
      <c r="D37" s="81" t="s">
        <v>29</v>
      </c>
      <c r="E37" s="81"/>
      <c r="F37" s="81" t="s">
        <v>39</v>
      </c>
      <c r="G37" s="81"/>
      <c r="H37" s="113"/>
      <c r="I37" s="114"/>
      <c r="J37" s="75" t="s">
        <v>129</v>
      </c>
      <c r="K37" s="46">
        <f>K38+K39+K40+K41+K42+K43+K44+K45</f>
        <v>44980090.050000004</v>
      </c>
      <c r="L37" s="46">
        <f>L38+L39+L40+L41+L42+L43+L44+L45</f>
        <v>44620729.950000003</v>
      </c>
      <c r="M37" s="70">
        <f t="shared" ref="M37:M86" si="7">L37/K37*100</f>
        <v>99.201068518092043</v>
      </c>
      <c r="N37" s="69"/>
      <c r="P37" s="66"/>
      <c r="Q37" s="73"/>
      <c r="R37" s="73"/>
      <c r="S37" s="71"/>
    </row>
    <row r="38" spans="2:19" ht="15" customHeight="1">
      <c r="B38" s="82" t="s">
        <v>1</v>
      </c>
      <c r="C38" s="83"/>
      <c r="D38" s="83" t="s">
        <v>29</v>
      </c>
      <c r="E38" s="83"/>
      <c r="F38" s="83" t="s">
        <v>39</v>
      </c>
      <c r="G38" s="83"/>
      <c r="H38" s="83" t="s">
        <v>41</v>
      </c>
      <c r="I38" s="83"/>
      <c r="J38" s="6" t="s">
        <v>40</v>
      </c>
      <c r="K38" s="1">
        <v>23544328.719999999</v>
      </c>
      <c r="L38" s="4">
        <v>23544328.719999999</v>
      </c>
      <c r="M38" s="68">
        <f t="shared" si="7"/>
        <v>100</v>
      </c>
      <c r="P38" s="66"/>
      <c r="Q38" s="73"/>
      <c r="R38" s="73"/>
      <c r="S38" s="71"/>
    </row>
    <row r="39" spans="2:19" ht="23.25" customHeight="1">
      <c r="B39" s="82" t="s">
        <v>1</v>
      </c>
      <c r="C39" s="83"/>
      <c r="D39" s="83" t="s">
        <v>29</v>
      </c>
      <c r="E39" s="83"/>
      <c r="F39" s="83" t="s">
        <v>39</v>
      </c>
      <c r="G39" s="83"/>
      <c r="H39" s="83" t="s">
        <v>43</v>
      </c>
      <c r="I39" s="83"/>
      <c r="J39" s="6" t="s">
        <v>42</v>
      </c>
      <c r="K39" s="1">
        <v>155616</v>
      </c>
      <c r="L39" s="4">
        <v>135680</v>
      </c>
      <c r="M39" s="68">
        <f t="shared" si="7"/>
        <v>87.188977997121114</v>
      </c>
      <c r="P39" s="66"/>
      <c r="Q39" s="73"/>
      <c r="R39" s="73"/>
      <c r="S39" s="71"/>
    </row>
    <row r="40" spans="2:19" ht="23.25" customHeight="1">
      <c r="B40" s="82" t="s">
        <v>1</v>
      </c>
      <c r="C40" s="83"/>
      <c r="D40" s="83" t="s">
        <v>29</v>
      </c>
      <c r="E40" s="83"/>
      <c r="F40" s="83" t="s">
        <v>39</v>
      </c>
      <c r="G40" s="83"/>
      <c r="H40" s="83" t="s">
        <v>45</v>
      </c>
      <c r="I40" s="83"/>
      <c r="J40" s="6" t="s">
        <v>44</v>
      </c>
      <c r="K40" s="1">
        <v>7110387.2800000003</v>
      </c>
      <c r="L40" s="4">
        <v>7061796.7199999997</v>
      </c>
      <c r="M40" s="68">
        <f t="shared" si="7"/>
        <v>99.316625690183216</v>
      </c>
      <c r="P40" s="66"/>
      <c r="Q40" s="73"/>
      <c r="R40" s="73"/>
      <c r="S40" s="71"/>
    </row>
    <row r="41" spans="2:19" ht="23.25" customHeight="1">
      <c r="B41" s="82" t="s">
        <v>1</v>
      </c>
      <c r="C41" s="83"/>
      <c r="D41" s="83" t="s">
        <v>29</v>
      </c>
      <c r="E41" s="83"/>
      <c r="F41" s="83" t="s">
        <v>39</v>
      </c>
      <c r="G41" s="83"/>
      <c r="H41" s="83" t="s">
        <v>13</v>
      </c>
      <c r="I41" s="83"/>
      <c r="J41" s="6" t="s">
        <v>12</v>
      </c>
      <c r="K41" s="1">
        <v>1710736.97</v>
      </c>
      <c r="L41" s="4">
        <v>1710679.89</v>
      </c>
      <c r="M41" s="68">
        <f t="shared" si="7"/>
        <v>99.996663426289317</v>
      </c>
      <c r="P41" s="66"/>
      <c r="Q41" s="73"/>
      <c r="R41" s="73"/>
      <c r="S41" s="71"/>
    </row>
    <row r="42" spans="2:19" ht="15" customHeight="1">
      <c r="B42" s="82" t="s">
        <v>1</v>
      </c>
      <c r="C42" s="83"/>
      <c r="D42" s="83" t="s">
        <v>29</v>
      </c>
      <c r="E42" s="83"/>
      <c r="F42" s="83" t="s">
        <v>39</v>
      </c>
      <c r="G42" s="83"/>
      <c r="H42" s="83" t="s">
        <v>15</v>
      </c>
      <c r="I42" s="83"/>
      <c r="J42" s="6" t="s">
        <v>14</v>
      </c>
      <c r="K42" s="1">
        <v>11120386.710000001</v>
      </c>
      <c r="L42" s="4">
        <v>10944127.99</v>
      </c>
      <c r="M42" s="68">
        <f t="shared" si="7"/>
        <v>98.414994688615451</v>
      </c>
      <c r="P42" s="66"/>
      <c r="Q42" s="73"/>
      <c r="R42" s="73"/>
      <c r="S42" s="71"/>
    </row>
    <row r="43" spans="2:19" ht="15" customHeight="1">
      <c r="B43" s="82" t="s">
        <v>1</v>
      </c>
      <c r="C43" s="83"/>
      <c r="D43" s="83" t="s">
        <v>29</v>
      </c>
      <c r="E43" s="83"/>
      <c r="F43" s="83" t="s">
        <v>39</v>
      </c>
      <c r="G43" s="83"/>
      <c r="H43" s="83" t="s">
        <v>47</v>
      </c>
      <c r="I43" s="83"/>
      <c r="J43" s="6" t="s">
        <v>46</v>
      </c>
      <c r="K43" s="1">
        <v>1159224.56</v>
      </c>
      <c r="L43" s="4">
        <v>1044706.82</v>
      </c>
      <c r="M43" s="68">
        <f t="shared" si="7"/>
        <v>90.121177211773357</v>
      </c>
      <c r="P43" s="66"/>
      <c r="Q43" s="73"/>
      <c r="R43" s="73"/>
      <c r="S43" s="71"/>
    </row>
    <row r="44" spans="2:19" ht="15" customHeight="1">
      <c r="B44" s="82" t="s">
        <v>1</v>
      </c>
      <c r="C44" s="83"/>
      <c r="D44" s="83" t="s">
        <v>29</v>
      </c>
      <c r="E44" s="83"/>
      <c r="F44" s="83" t="s">
        <v>39</v>
      </c>
      <c r="G44" s="83"/>
      <c r="H44" s="83" t="s">
        <v>120</v>
      </c>
      <c r="I44" s="83"/>
      <c r="J44" s="6" t="s">
        <v>24</v>
      </c>
      <c r="K44" s="1">
        <v>159645.81</v>
      </c>
      <c r="L44" s="4">
        <v>159645.81</v>
      </c>
      <c r="M44" s="54">
        <f t="shared" ref="M44" si="8">L44/K44*100</f>
        <v>100</v>
      </c>
      <c r="P44" s="66"/>
      <c r="Q44" s="73"/>
      <c r="R44" s="73"/>
      <c r="S44" s="71"/>
    </row>
    <row r="45" spans="2:19" ht="15" customHeight="1">
      <c r="B45" s="82" t="s">
        <v>1</v>
      </c>
      <c r="C45" s="83"/>
      <c r="D45" s="83" t="s">
        <v>29</v>
      </c>
      <c r="E45" s="83"/>
      <c r="F45" s="83" t="s">
        <v>39</v>
      </c>
      <c r="G45" s="83"/>
      <c r="H45" s="83" t="s">
        <v>25</v>
      </c>
      <c r="I45" s="83"/>
      <c r="J45" s="6" t="s">
        <v>24</v>
      </c>
      <c r="K45" s="1">
        <v>19764</v>
      </c>
      <c r="L45" s="1">
        <v>19764</v>
      </c>
      <c r="M45" s="54">
        <f t="shared" si="7"/>
        <v>100</v>
      </c>
      <c r="P45" s="66"/>
      <c r="Q45" s="73"/>
      <c r="R45" s="73"/>
      <c r="S45" s="71"/>
    </row>
    <row r="46" spans="2:19" ht="23.25" customHeight="1">
      <c r="B46" s="76" t="s">
        <v>1</v>
      </c>
      <c r="C46" s="77"/>
      <c r="D46" s="77" t="s">
        <v>29</v>
      </c>
      <c r="E46" s="77"/>
      <c r="F46" s="77" t="s">
        <v>48</v>
      </c>
      <c r="G46" s="77"/>
      <c r="H46" s="81"/>
      <c r="I46" s="81"/>
      <c r="J46" s="63" t="s">
        <v>79</v>
      </c>
      <c r="K46" s="44">
        <f>K47+K48</f>
        <v>249160</v>
      </c>
      <c r="L46" s="44">
        <f>L47+L48</f>
        <v>249160</v>
      </c>
      <c r="M46" s="53">
        <f>L46/K46*100</f>
        <v>100</v>
      </c>
      <c r="P46" s="66"/>
      <c r="Q46" s="73"/>
      <c r="R46" s="73"/>
      <c r="S46" s="71"/>
    </row>
    <row r="47" spans="2:19" ht="15" customHeight="1">
      <c r="B47" s="82" t="s">
        <v>1</v>
      </c>
      <c r="C47" s="83"/>
      <c r="D47" s="83" t="s">
        <v>29</v>
      </c>
      <c r="E47" s="83"/>
      <c r="F47" s="83" t="s">
        <v>48</v>
      </c>
      <c r="G47" s="83"/>
      <c r="H47" s="83" t="s">
        <v>15</v>
      </c>
      <c r="I47" s="83"/>
      <c r="J47" s="6" t="s">
        <v>14</v>
      </c>
      <c r="K47" s="1">
        <v>0</v>
      </c>
      <c r="L47" s="4">
        <v>0</v>
      </c>
      <c r="M47" s="7">
        <v>0</v>
      </c>
      <c r="P47" s="66"/>
      <c r="Q47" s="72"/>
      <c r="R47" s="72"/>
      <c r="S47" s="71"/>
    </row>
    <row r="48" spans="2:19" ht="15" customHeight="1">
      <c r="B48" s="82" t="s">
        <v>1</v>
      </c>
      <c r="C48" s="83"/>
      <c r="D48" s="83" t="s">
        <v>29</v>
      </c>
      <c r="E48" s="83"/>
      <c r="F48" s="83" t="s">
        <v>48</v>
      </c>
      <c r="G48" s="83"/>
      <c r="H48" s="83" t="s">
        <v>50</v>
      </c>
      <c r="I48" s="83"/>
      <c r="J48" s="6" t="s">
        <v>49</v>
      </c>
      <c r="K48" s="1">
        <v>249160</v>
      </c>
      <c r="L48" s="4">
        <v>249160</v>
      </c>
      <c r="M48" s="7">
        <f t="shared" si="7"/>
        <v>100</v>
      </c>
      <c r="Q48" s="71"/>
      <c r="R48" s="71"/>
      <c r="S48" s="71"/>
    </row>
    <row r="49" spans="2:14" ht="29.25" customHeight="1">
      <c r="B49" s="76" t="s">
        <v>1</v>
      </c>
      <c r="C49" s="77"/>
      <c r="D49" s="77" t="s">
        <v>29</v>
      </c>
      <c r="E49" s="77"/>
      <c r="F49" s="77" t="s">
        <v>113</v>
      </c>
      <c r="G49" s="77"/>
      <c r="H49" s="81"/>
      <c r="I49" s="81"/>
      <c r="J49" s="63" t="s">
        <v>115</v>
      </c>
      <c r="K49" s="44">
        <f>K50+K51</f>
        <v>832288.59</v>
      </c>
      <c r="L49" s="44">
        <f>L50+L51</f>
        <v>817288.59</v>
      </c>
      <c r="M49" s="53">
        <f>L49/K49*100</f>
        <v>98.197740521710145</v>
      </c>
      <c r="N49" s="69"/>
    </row>
    <row r="50" spans="2:14" ht="15" customHeight="1">
      <c r="B50" s="82" t="s">
        <v>1</v>
      </c>
      <c r="C50" s="83"/>
      <c r="D50" s="83" t="s">
        <v>29</v>
      </c>
      <c r="E50" s="83"/>
      <c r="F50" s="87" t="s">
        <v>113</v>
      </c>
      <c r="G50" s="87"/>
      <c r="H50" s="83" t="s">
        <v>15</v>
      </c>
      <c r="I50" s="83"/>
      <c r="J50" s="6" t="s">
        <v>14</v>
      </c>
      <c r="K50" s="1">
        <v>582275.5</v>
      </c>
      <c r="L50" s="1">
        <v>582275.5</v>
      </c>
      <c r="M50" s="7">
        <f t="shared" ref="M50" si="9">L50/K50*100</f>
        <v>100</v>
      </c>
    </row>
    <row r="51" spans="2:14" ht="15" customHeight="1">
      <c r="B51" s="82" t="s">
        <v>1</v>
      </c>
      <c r="C51" s="83"/>
      <c r="D51" s="83" t="s">
        <v>29</v>
      </c>
      <c r="E51" s="83"/>
      <c r="F51" s="87" t="s">
        <v>113</v>
      </c>
      <c r="G51" s="87"/>
      <c r="H51" s="84" t="s">
        <v>114</v>
      </c>
      <c r="I51" s="83"/>
      <c r="J51" s="6" t="s">
        <v>49</v>
      </c>
      <c r="K51" s="1">
        <v>250013.09</v>
      </c>
      <c r="L51" s="1">
        <v>235013.09</v>
      </c>
      <c r="M51" s="54">
        <f t="shared" ref="M51:M53" si="10">L51/K51*100</f>
        <v>94.000314143551449</v>
      </c>
    </row>
    <row r="52" spans="2:14" ht="56.25" customHeight="1">
      <c r="B52" s="76" t="s">
        <v>1</v>
      </c>
      <c r="C52" s="77"/>
      <c r="D52" s="77" t="s">
        <v>121</v>
      </c>
      <c r="E52" s="77"/>
      <c r="F52" s="77" t="s">
        <v>122</v>
      </c>
      <c r="G52" s="77"/>
      <c r="H52" s="77"/>
      <c r="I52" s="77"/>
      <c r="J52" s="63" t="s">
        <v>125</v>
      </c>
      <c r="K52" s="44">
        <f>K53</f>
        <v>931145.64</v>
      </c>
      <c r="L52" s="44">
        <f>L53</f>
        <v>931145.64</v>
      </c>
      <c r="M52" s="53">
        <f>L52/K52*100</f>
        <v>100</v>
      </c>
    </row>
    <row r="53" spans="2:14" ht="15" customHeight="1">
      <c r="B53" s="82" t="s">
        <v>1</v>
      </c>
      <c r="C53" s="83"/>
      <c r="D53" s="84" t="s">
        <v>121</v>
      </c>
      <c r="E53" s="83"/>
      <c r="F53" s="87" t="s">
        <v>122</v>
      </c>
      <c r="G53" s="87"/>
      <c r="H53" s="83" t="s">
        <v>15</v>
      </c>
      <c r="I53" s="83"/>
      <c r="J53" s="6" t="s">
        <v>14</v>
      </c>
      <c r="K53" s="1">
        <v>931145.64</v>
      </c>
      <c r="L53" s="4">
        <v>931145.64</v>
      </c>
      <c r="M53" s="54">
        <f t="shared" si="10"/>
        <v>100</v>
      </c>
    </row>
    <row r="54" spans="2:14" ht="34.5" customHeight="1">
      <c r="B54" s="76" t="s">
        <v>1</v>
      </c>
      <c r="C54" s="77"/>
      <c r="D54" s="77" t="s">
        <v>51</v>
      </c>
      <c r="E54" s="77"/>
      <c r="F54" s="77" t="s">
        <v>53</v>
      </c>
      <c r="G54" s="77"/>
      <c r="H54" s="77"/>
      <c r="I54" s="77"/>
      <c r="J54" s="63" t="s">
        <v>52</v>
      </c>
      <c r="K54" s="44">
        <f>K55</f>
        <v>4730</v>
      </c>
      <c r="L54" s="44">
        <f>L55</f>
        <v>4729.8</v>
      </c>
      <c r="M54" s="53">
        <f>L54/K54*100</f>
        <v>99.99577167019028</v>
      </c>
    </row>
    <row r="55" spans="2:14" ht="15" customHeight="1">
      <c r="B55" s="82" t="s">
        <v>1</v>
      </c>
      <c r="C55" s="83"/>
      <c r="D55" s="83" t="s">
        <v>51</v>
      </c>
      <c r="E55" s="83"/>
      <c r="F55" s="83" t="s">
        <v>53</v>
      </c>
      <c r="G55" s="83"/>
      <c r="H55" s="83" t="s">
        <v>15</v>
      </c>
      <c r="I55" s="83"/>
      <c r="J55" s="6" t="s">
        <v>14</v>
      </c>
      <c r="K55" s="1">
        <v>4730</v>
      </c>
      <c r="L55" s="4">
        <v>4729.8</v>
      </c>
      <c r="M55" s="54">
        <f t="shared" si="7"/>
        <v>99.99577167019028</v>
      </c>
    </row>
    <row r="56" spans="2:14" ht="85.5" customHeight="1">
      <c r="B56" s="76" t="s">
        <v>1</v>
      </c>
      <c r="C56" s="77"/>
      <c r="D56" s="77" t="s">
        <v>54</v>
      </c>
      <c r="E56" s="77"/>
      <c r="F56" s="77" t="s">
        <v>56</v>
      </c>
      <c r="G56" s="77"/>
      <c r="H56" s="81"/>
      <c r="I56" s="81"/>
      <c r="J56" s="63" t="s">
        <v>55</v>
      </c>
      <c r="K56" s="44">
        <f>K57</f>
        <v>197000</v>
      </c>
      <c r="L56" s="44">
        <f>L57</f>
        <v>197000</v>
      </c>
      <c r="M56" s="53">
        <f>L56/K56*100</f>
        <v>100</v>
      </c>
    </row>
    <row r="57" spans="2:14" ht="15" customHeight="1">
      <c r="B57" s="82" t="s">
        <v>1</v>
      </c>
      <c r="C57" s="83"/>
      <c r="D57" s="83" t="s">
        <v>54</v>
      </c>
      <c r="E57" s="83"/>
      <c r="F57" s="83" t="s">
        <v>56</v>
      </c>
      <c r="G57" s="83"/>
      <c r="H57" s="83" t="s">
        <v>15</v>
      </c>
      <c r="I57" s="83"/>
      <c r="J57" s="6" t="s">
        <v>14</v>
      </c>
      <c r="K57" s="1">
        <v>197000</v>
      </c>
      <c r="L57" s="1">
        <v>197000</v>
      </c>
      <c r="M57" s="68">
        <f t="shared" si="7"/>
        <v>100</v>
      </c>
    </row>
    <row r="58" spans="2:14" ht="45.75" customHeight="1">
      <c r="B58" s="76" t="s">
        <v>1</v>
      </c>
      <c r="C58" s="77"/>
      <c r="D58" s="77" t="s">
        <v>54</v>
      </c>
      <c r="E58" s="77"/>
      <c r="F58" s="77" t="s">
        <v>57</v>
      </c>
      <c r="G58" s="77"/>
      <c r="H58" s="81"/>
      <c r="I58" s="81"/>
      <c r="J58" s="63" t="s">
        <v>80</v>
      </c>
      <c r="K58" s="44">
        <f>K59+K60+K61+K62+K63+K64</f>
        <v>7226225.4000000004</v>
      </c>
      <c r="L58" s="44">
        <f>L59+L60+L61+L62+L63+L64</f>
        <v>7211467.7000000002</v>
      </c>
      <c r="M58" s="53">
        <f>L58/K58*100</f>
        <v>99.795775814023173</v>
      </c>
    </row>
    <row r="59" spans="2:14" ht="15" customHeight="1">
      <c r="B59" s="82" t="s">
        <v>1</v>
      </c>
      <c r="C59" s="83"/>
      <c r="D59" s="83" t="s">
        <v>54</v>
      </c>
      <c r="E59" s="83"/>
      <c r="F59" s="83" t="s">
        <v>57</v>
      </c>
      <c r="G59" s="83"/>
      <c r="H59" s="83" t="s">
        <v>41</v>
      </c>
      <c r="I59" s="83"/>
      <c r="J59" s="6" t="s">
        <v>40</v>
      </c>
      <c r="K59" s="1">
        <v>3710972.88</v>
      </c>
      <c r="L59" s="1">
        <v>3710972.88</v>
      </c>
      <c r="M59" s="54">
        <f t="shared" si="7"/>
        <v>100</v>
      </c>
    </row>
    <row r="60" spans="2:14" ht="23.25" customHeight="1">
      <c r="B60" s="82" t="s">
        <v>1</v>
      </c>
      <c r="C60" s="83"/>
      <c r="D60" s="83" t="s">
        <v>54</v>
      </c>
      <c r="E60" s="83"/>
      <c r="F60" s="83" t="s">
        <v>57</v>
      </c>
      <c r="G60" s="83"/>
      <c r="H60" s="83" t="s">
        <v>43</v>
      </c>
      <c r="I60" s="83"/>
      <c r="J60" s="6" t="s">
        <v>42</v>
      </c>
      <c r="K60" s="1">
        <v>0</v>
      </c>
      <c r="L60" s="4">
        <v>0</v>
      </c>
      <c r="M60" s="54" t="e">
        <f t="shared" si="7"/>
        <v>#DIV/0!</v>
      </c>
    </row>
    <row r="61" spans="2:14" ht="23.25" customHeight="1">
      <c r="B61" s="82" t="s">
        <v>1</v>
      </c>
      <c r="C61" s="83"/>
      <c r="D61" s="83" t="s">
        <v>54</v>
      </c>
      <c r="E61" s="83"/>
      <c r="F61" s="83" t="s">
        <v>57</v>
      </c>
      <c r="G61" s="83"/>
      <c r="H61" s="83" t="s">
        <v>45</v>
      </c>
      <c r="I61" s="83"/>
      <c r="J61" s="6" t="s">
        <v>44</v>
      </c>
      <c r="K61" s="1">
        <v>1105291.07</v>
      </c>
      <c r="L61" s="1">
        <v>1105291.07</v>
      </c>
      <c r="M61" s="54">
        <f t="shared" si="7"/>
        <v>100</v>
      </c>
    </row>
    <row r="62" spans="2:14" ht="23.25" customHeight="1">
      <c r="B62" s="82" t="s">
        <v>1</v>
      </c>
      <c r="C62" s="83"/>
      <c r="D62" s="83" t="s">
        <v>54</v>
      </c>
      <c r="E62" s="83"/>
      <c r="F62" s="83" t="s">
        <v>57</v>
      </c>
      <c r="G62" s="83"/>
      <c r="H62" s="83" t="s">
        <v>13</v>
      </c>
      <c r="I62" s="83"/>
      <c r="J62" s="6" t="s">
        <v>12</v>
      </c>
      <c r="K62" s="1">
        <v>1263611</v>
      </c>
      <c r="L62" s="1">
        <v>1263611</v>
      </c>
      <c r="M62" s="54">
        <f t="shared" si="7"/>
        <v>100</v>
      </c>
    </row>
    <row r="63" spans="2:14" ht="15" customHeight="1">
      <c r="B63" s="82" t="s">
        <v>1</v>
      </c>
      <c r="C63" s="83"/>
      <c r="D63" s="83" t="s">
        <v>54</v>
      </c>
      <c r="E63" s="83"/>
      <c r="F63" s="83" t="s">
        <v>57</v>
      </c>
      <c r="G63" s="83"/>
      <c r="H63" s="83" t="s">
        <v>15</v>
      </c>
      <c r="I63" s="83"/>
      <c r="J63" s="6" t="s">
        <v>14</v>
      </c>
      <c r="K63" s="1">
        <v>828610</v>
      </c>
      <c r="L63" s="1">
        <v>828610</v>
      </c>
      <c r="M63" s="54">
        <f t="shared" si="7"/>
        <v>100</v>
      </c>
    </row>
    <row r="64" spans="2:14" ht="15" customHeight="1">
      <c r="B64" s="82" t="s">
        <v>1</v>
      </c>
      <c r="C64" s="83"/>
      <c r="D64" s="83" t="s">
        <v>54</v>
      </c>
      <c r="E64" s="83"/>
      <c r="F64" s="83" t="s">
        <v>57</v>
      </c>
      <c r="G64" s="83"/>
      <c r="H64" s="83" t="s">
        <v>47</v>
      </c>
      <c r="I64" s="83"/>
      <c r="J64" s="6" t="s">
        <v>46</v>
      </c>
      <c r="K64" s="1">
        <v>317740.45</v>
      </c>
      <c r="L64" s="4">
        <v>302982.75</v>
      </c>
      <c r="M64" s="54">
        <f t="shared" si="7"/>
        <v>95.355422956063663</v>
      </c>
    </row>
    <row r="65" spans="2:13" ht="129" customHeight="1">
      <c r="B65" s="76" t="s">
        <v>1</v>
      </c>
      <c r="C65" s="77"/>
      <c r="D65" s="78" t="s">
        <v>54</v>
      </c>
      <c r="E65" s="78"/>
      <c r="F65" s="77" t="s">
        <v>123</v>
      </c>
      <c r="G65" s="77"/>
      <c r="H65" s="81"/>
      <c r="I65" s="81"/>
      <c r="J65" s="63" t="s">
        <v>124</v>
      </c>
      <c r="K65" s="44">
        <f>K66</f>
        <v>5118270</v>
      </c>
      <c r="L65" s="44">
        <f>L66</f>
        <v>5118270</v>
      </c>
      <c r="M65" s="53">
        <f>L65/K65*100</f>
        <v>100</v>
      </c>
    </row>
    <row r="66" spans="2:13" ht="15" customHeight="1">
      <c r="B66" s="82" t="s">
        <v>1</v>
      </c>
      <c r="C66" s="83"/>
      <c r="D66" s="83" t="s">
        <v>54</v>
      </c>
      <c r="E66" s="83"/>
      <c r="F66" s="77" t="s">
        <v>123</v>
      </c>
      <c r="G66" s="77"/>
      <c r="H66" s="84" t="s">
        <v>15</v>
      </c>
      <c r="I66" s="83"/>
      <c r="J66" s="6" t="s">
        <v>14</v>
      </c>
      <c r="K66" s="1">
        <v>5118270</v>
      </c>
      <c r="L66" s="1">
        <v>5118270</v>
      </c>
      <c r="M66" s="7">
        <f t="shared" ref="M66" si="11">L66/K66*100</f>
        <v>100</v>
      </c>
    </row>
    <row r="67" spans="2:13" ht="48" customHeight="1">
      <c r="B67" s="76" t="s">
        <v>1</v>
      </c>
      <c r="C67" s="77"/>
      <c r="D67" s="78" t="s">
        <v>54</v>
      </c>
      <c r="E67" s="78"/>
      <c r="F67" s="79" t="s">
        <v>132</v>
      </c>
      <c r="G67" s="80"/>
      <c r="H67" s="81"/>
      <c r="I67" s="81"/>
      <c r="J67" s="74" t="s">
        <v>133</v>
      </c>
      <c r="K67" s="44">
        <f>K68+K69</f>
        <v>1377219</v>
      </c>
      <c r="L67" s="44">
        <f>L68+L69</f>
        <v>1377219</v>
      </c>
      <c r="M67" s="53">
        <f>L67/K67*100</f>
        <v>100</v>
      </c>
    </row>
    <row r="68" spans="2:13" ht="28.5" customHeight="1">
      <c r="B68" s="82" t="s">
        <v>1</v>
      </c>
      <c r="C68" s="83"/>
      <c r="D68" s="83" t="s">
        <v>54</v>
      </c>
      <c r="E68" s="83"/>
      <c r="F68" s="81" t="s">
        <v>132</v>
      </c>
      <c r="G68" s="81"/>
      <c r="H68" s="83" t="s">
        <v>74</v>
      </c>
      <c r="I68" s="83"/>
      <c r="J68" s="75" t="s">
        <v>73</v>
      </c>
      <c r="K68" s="1">
        <v>1099667</v>
      </c>
      <c r="L68" s="1">
        <v>1099667</v>
      </c>
      <c r="M68" s="7">
        <f t="shared" ref="M68" si="12">L68/K68*100</f>
        <v>100</v>
      </c>
    </row>
    <row r="69" spans="2:13" ht="26.25" customHeight="1">
      <c r="B69" s="82" t="s">
        <v>1</v>
      </c>
      <c r="C69" s="83"/>
      <c r="D69" s="83" t="s">
        <v>54</v>
      </c>
      <c r="E69" s="83"/>
      <c r="F69" s="81" t="s">
        <v>132</v>
      </c>
      <c r="G69" s="81"/>
      <c r="H69" s="84" t="s">
        <v>118</v>
      </c>
      <c r="I69" s="83"/>
      <c r="J69" s="75" t="s">
        <v>134</v>
      </c>
      <c r="K69" s="1">
        <v>277552</v>
      </c>
      <c r="L69" s="1">
        <v>277552</v>
      </c>
      <c r="M69" s="7">
        <f t="shared" ref="M69" si="13">L69/K69*100</f>
        <v>100</v>
      </c>
    </row>
    <row r="70" spans="2:13" ht="63.75" customHeight="1">
      <c r="B70" s="76" t="s">
        <v>1</v>
      </c>
      <c r="C70" s="77"/>
      <c r="D70" s="78" t="s">
        <v>54</v>
      </c>
      <c r="E70" s="78"/>
      <c r="F70" s="77" t="s">
        <v>116</v>
      </c>
      <c r="G70" s="77"/>
      <c r="H70" s="81"/>
      <c r="I70" s="81"/>
      <c r="J70" s="63" t="s">
        <v>117</v>
      </c>
      <c r="K70" s="44">
        <f>K71</f>
        <v>2252288</v>
      </c>
      <c r="L70" s="44">
        <f>L71</f>
        <v>2252288</v>
      </c>
      <c r="M70" s="53">
        <f>L70/K70*100</f>
        <v>100</v>
      </c>
    </row>
    <row r="71" spans="2:13" ht="39" customHeight="1">
      <c r="B71" s="82" t="s">
        <v>1</v>
      </c>
      <c r="C71" s="83"/>
      <c r="D71" s="83" t="s">
        <v>54</v>
      </c>
      <c r="E71" s="83"/>
      <c r="F71" s="87" t="s">
        <v>116</v>
      </c>
      <c r="G71" s="87"/>
      <c r="H71" s="84" t="s">
        <v>118</v>
      </c>
      <c r="I71" s="83"/>
      <c r="J71" s="6" t="s">
        <v>119</v>
      </c>
      <c r="K71" s="1">
        <v>2252288</v>
      </c>
      <c r="L71" s="1">
        <v>2252288</v>
      </c>
      <c r="M71" s="7">
        <f t="shared" ref="M71" si="14">L71/K71*100</f>
        <v>100</v>
      </c>
    </row>
    <row r="72" spans="2:13" ht="99.75" customHeight="1">
      <c r="B72" s="76" t="s">
        <v>1</v>
      </c>
      <c r="C72" s="77"/>
      <c r="D72" s="77" t="s">
        <v>58</v>
      </c>
      <c r="E72" s="77"/>
      <c r="F72" s="77" t="s">
        <v>60</v>
      </c>
      <c r="G72" s="77"/>
      <c r="H72" s="81"/>
      <c r="I72" s="81"/>
      <c r="J72" s="63" t="s">
        <v>59</v>
      </c>
      <c r="K72" s="44">
        <f>K73</f>
        <v>21800</v>
      </c>
      <c r="L72" s="44">
        <f>L73</f>
        <v>21797.8</v>
      </c>
      <c r="M72" s="53">
        <f>L72/K72*100</f>
        <v>99.989908256880739</v>
      </c>
    </row>
    <row r="73" spans="2:13" ht="15" customHeight="1">
      <c r="B73" s="82" t="s">
        <v>1</v>
      </c>
      <c r="C73" s="83"/>
      <c r="D73" s="83" t="s">
        <v>58</v>
      </c>
      <c r="E73" s="83"/>
      <c r="F73" s="83" t="s">
        <v>60</v>
      </c>
      <c r="G73" s="83"/>
      <c r="H73" s="83" t="s">
        <v>15</v>
      </c>
      <c r="I73" s="83"/>
      <c r="J73" s="6" t="s">
        <v>14</v>
      </c>
      <c r="K73" s="1">
        <v>21800</v>
      </c>
      <c r="L73" s="4">
        <v>21797.8</v>
      </c>
      <c r="M73" s="54">
        <f t="shared" si="7"/>
        <v>99.989908256880739</v>
      </c>
    </row>
    <row r="74" spans="2:13" ht="96.75" customHeight="1">
      <c r="B74" s="76" t="s">
        <v>1</v>
      </c>
      <c r="C74" s="77"/>
      <c r="D74" s="77" t="s">
        <v>58</v>
      </c>
      <c r="E74" s="77"/>
      <c r="F74" s="77" t="s">
        <v>62</v>
      </c>
      <c r="G74" s="77"/>
      <c r="H74" s="81"/>
      <c r="I74" s="81"/>
      <c r="J74" s="63" t="s">
        <v>61</v>
      </c>
      <c r="K74" s="44">
        <f>K75</f>
        <v>1868000</v>
      </c>
      <c r="L74" s="44">
        <f>L75</f>
        <v>1559000</v>
      </c>
      <c r="M74" s="53">
        <f>L74/K74*100</f>
        <v>83.458244111349032</v>
      </c>
    </row>
    <row r="75" spans="2:13" ht="23.25" customHeight="1">
      <c r="B75" s="82" t="s">
        <v>1</v>
      </c>
      <c r="C75" s="83"/>
      <c r="D75" s="83" t="s">
        <v>58</v>
      </c>
      <c r="E75" s="83"/>
      <c r="F75" s="83" t="s">
        <v>62</v>
      </c>
      <c r="G75" s="83"/>
      <c r="H75" s="83" t="s">
        <v>13</v>
      </c>
      <c r="I75" s="83"/>
      <c r="J75" s="6" t="s">
        <v>12</v>
      </c>
      <c r="K75" s="1">
        <v>1868000</v>
      </c>
      <c r="L75" s="4">
        <v>1559000</v>
      </c>
      <c r="M75" s="54">
        <f t="shared" si="7"/>
        <v>83.458244111349032</v>
      </c>
    </row>
    <row r="76" spans="2:13" ht="87" customHeight="1">
      <c r="B76" s="76" t="s">
        <v>1</v>
      </c>
      <c r="C76" s="77"/>
      <c r="D76" s="77" t="s">
        <v>58</v>
      </c>
      <c r="E76" s="77"/>
      <c r="F76" s="77" t="s">
        <v>64</v>
      </c>
      <c r="G76" s="77"/>
      <c r="H76" s="81"/>
      <c r="I76" s="81"/>
      <c r="J76" s="63" t="s">
        <v>63</v>
      </c>
      <c r="K76" s="44">
        <f>K77</f>
        <v>20000</v>
      </c>
      <c r="L76" s="44">
        <f>L77</f>
        <v>19989</v>
      </c>
      <c r="M76" s="54">
        <f t="shared" si="7"/>
        <v>99.944999999999993</v>
      </c>
    </row>
    <row r="77" spans="2:13" ht="15" customHeight="1">
      <c r="B77" s="82" t="s">
        <v>1</v>
      </c>
      <c r="C77" s="83"/>
      <c r="D77" s="83" t="s">
        <v>58</v>
      </c>
      <c r="E77" s="83"/>
      <c r="F77" s="83" t="s">
        <v>64</v>
      </c>
      <c r="G77" s="83"/>
      <c r="H77" s="83" t="s">
        <v>15</v>
      </c>
      <c r="I77" s="83"/>
      <c r="J77" s="6" t="s">
        <v>14</v>
      </c>
      <c r="K77" s="1">
        <v>20000</v>
      </c>
      <c r="L77" s="4">
        <v>19989</v>
      </c>
      <c r="M77" s="54">
        <f t="shared" si="7"/>
        <v>99.944999999999993</v>
      </c>
    </row>
    <row r="78" spans="2:13" ht="36" customHeight="1">
      <c r="B78" s="76" t="s">
        <v>1</v>
      </c>
      <c r="C78" s="77"/>
      <c r="D78" s="77" t="s">
        <v>65</v>
      </c>
      <c r="E78" s="77"/>
      <c r="F78" s="81"/>
      <c r="G78" s="81"/>
      <c r="H78" s="81"/>
      <c r="I78" s="81"/>
      <c r="J78" s="63" t="s">
        <v>86</v>
      </c>
      <c r="K78" s="44">
        <f>K79+K80+K81+K82+K83+K84</f>
        <v>361632.16000000003</v>
      </c>
      <c r="L78" s="44">
        <f>L79+L80+L81+L82+L83+L84</f>
        <v>360907.1</v>
      </c>
      <c r="M78" s="53">
        <f>L78/K78*100</f>
        <v>99.799503451241705</v>
      </c>
    </row>
    <row r="79" spans="2:13" ht="15" customHeight="1">
      <c r="B79" s="82" t="s">
        <v>1</v>
      </c>
      <c r="C79" s="83"/>
      <c r="D79" s="83" t="s">
        <v>65</v>
      </c>
      <c r="E79" s="83"/>
      <c r="F79" s="83" t="s">
        <v>57</v>
      </c>
      <c r="G79" s="83"/>
      <c r="H79" s="83" t="s">
        <v>15</v>
      </c>
      <c r="I79" s="83"/>
      <c r="J79" s="6" t="s">
        <v>81</v>
      </c>
      <c r="K79" s="1">
        <v>20000</v>
      </c>
      <c r="L79" s="4">
        <v>20000</v>
      </c>
      <c r="M79" s="54">
        <f t="shared" si="7"/>
        <v>100</v>
      </c>
    </row>
    <row r="80" spans="2:13" ht="21" customHeight="1">
      <c r="B80" s="82" t="s">
        <v>1</v>
      </c>
      <c r="C80" s="83"/>
      <c r="D80" s="83" t="s">
        <v>65</v>
      </c>
      <c r="E80" s="83"/>
      <c r="F80" s="83" t="s">
        <v>66</v>
      </c>
      <c r="G80" s="83"/>
      <c r="H80" s="83" t="s">
        <v>15</v>
      </c>
      <c r="I80" s="83"/>
      <c r="J80" s="6" t="s">
        <v>82</v>
      </c>
      <c r="K80" s="1">
        <v>12500</v>
      </c>
      <c r="L80" s="4">
        <v>12074</v>
      </c>
      <c r="M80" s="54">
        <f t="shared" si="7"/>
        <v>96.591999999999999</v>
      </c>
    </row>
    <row r="81" spans="2:13" ht="15" customHeight="1">
      <c r="B81" s="82" t="s">
        <v>1</v>
      </c>
      <c r="C81" s="83"/>
      <c r="D81" s="83" t="s">
        <v>65</v>
      </c>
      <c r="E81" s="83"/>
      <c r="F81" s="83" t="s">
        <v>9</v>
      </c>
      <c r="G81" s="83"/>
      <c r="H81" s="83" t="s">
        <v>15</v>
      </c>
      <c r="I81" s="83"/>
      <c r="J81" s="6" t="s">
        <v>83</v>
      </c>
      <c r="K81" s="1">
        <v>128400</v>
      </c>
      <c r="L81" s="4">
        <v>128400</v>
      </c>
      <c r="M81" s="54">
        <f t="shared" si="7"/>
        <v>100</v>
      </c>
    </row>
    <row r="82" spans="2:13" ht="15" customHeight="1">
      <c r="B82" s="82" t="s">
        <v>1</v>
      </c>
      <c r="C82" s="83"/>
      <c r="D82" s="83" t="s">
        <v>65</v>
      </c>
      <c r="E82" s="83"/>
      <c r="F82" s="83" t="s">
        <v>19</v>
      </c>
      <c r="G82" s="83"/>
      <c r="H82" s="83" t="s">
        <v>15</v>
      </c>
      <c r="I82" s="83"/>
      <c r="J82" s="6" t="s">
        <v>84</v>
      </c>
      <c r="K82" s="1">
        <v>42600</v>
      </c>
      <c r="L82" s="4">
        <v>42600</v>
      </c>
      <c r="M82" s="54">
        <f t="shared" si="7"/>
        <v>100</v>
      </c>
    </row>
    <row r="83" spans="2:13" ht="15" customHeight="1">
      <c r="B83" s="82" t="s">
        <v>1</v>
      </c>
      <c r="C83" s="83"/>
      <c r="D83" s="83" t="s">
        <v>65</v>
      </c>
      <c r="E83" s="83"/>
      <c r="F83" s="83" t="s">
        <v>23</v>
      </c>
      <c r="G83" s="83"/>
      <c r="H83" s="83" t="s">
        <v>15</v>
      </c>
      <c r="I83" s="83"/>
      <c r="J83" s="6" t="s">
        <v>85</v>
      </c>
      <c r="K83" s="1">
        <v>89300</v>
      </c>
      <c r="L83" s="4">
        <v>89300</v>
      </c>
      <c r="M83" s="54">
        <f t="shared" si="7"/>
        <v>100</v>
      </c>
    </row>
    <row r="84" spans="2:13" ht="27.75" customHeight="1">
      <c r="B84" s="82" t="s">
        <v>1</v>
      </c>
      <c r="C84" s="83"/>
      <c r="D84" s="83" t="s">
        <v>65</v>
      </c>
      <c r="E84" s="83"/>
      <c r="F84" s="83" t="s">
        <v>39</v>
      </c>
      <c r="G84" s="83"/>
      <c r="H84" s="83" t="s">
        <v>15</v>
      </c>
      <c r="I84" s="83"/>
      <c r="J84" s="75" t="s">
        <v>130</v>
      </c>
      <c r="K84" s="1">
        <v>68832.160000000003</v>
      </c>
      <c r="L84" s="4">
        <v>68533.100000000006</v>
      </c>
      <c r="M84" s="54">
        <f t="shared" si="7"/>
        <v>99.5655228602444</v>
      </c>
    </row>
    <row r="85" spans="2:13" ht="36" customHeight="1">
      <c r="B85" s="76" t="s">
        <v>1</v>
      </c>
      <c r="C85" s="77"/>
      <c r="D85" s="77" t="s">
        <v>67</v>
      </c>
      <c r="E85" s="77"/>
      <c r="F85" s="77" t="s">
        <v>69</v>
      </c>
      <c r="G85" s="77"/>
      <c r="H85" s="81"/>
      <c r="I85" s="81"/>
      <c r="J85" s="63" t="s">
        <v>68</v>
      </c>
      <c r="K85" s="44">
        <f>K86</f>
        <v>1054257.3999999999</v>
      </c>
      <c r="L85" s="44">
        <f>L86</f>
        <v>1053922.8999999999</v>
      </c>
      <c r="M85" s="53">
        <f>L85/K85*100</f>
        <v>99.96827150561144</v>
      </c>
    </row>
    <row r="86" spans="2:13" ht="15" customHeight="1">
      <c r="B86" s="83" t="s">
        <v>1</v>
      </c>
      <c r="C86" s="83"/>
      <c r="D86" s="83" t="s">
        <v>67</v>
      </c>
      <c r="E86" s="83"/>
      <c r="F86" s="83" t="s">
        <v>69</v>
      </c>
      <c r="G86" s="83"/>
      <c r="H86" s="83" t="s">
        <v>15</v>
      </c>
      <c r="I86" s="83"/>
      <c r="J86" s="12" t="s">
        <v>87</v>
      </c>
      <c r="K86" s="13">
        <v>1054257.3999999999</v>
      </c>
      <c r="L86" s="13">
        <v>1053922.8999999999</v>
      </c>
      <c r="M86" s="54">
        <f t="shared" si="7"/>
        <v>99.96827150561144</v>
      </c>
    </row>
    <row r="87" spans="2:13" ht="56.25" customHeight="1">
      <c r="B87" s="76" t="s">
        <v>1</v>
      </c>
      <c r="C87" s="77"/>
      <c r="D87" s="77" t="s">
        <v>108</v>
      </c>
      <c r="E87" s="77"/>
      <c r="F87" s="77" t="s">
        <v>109</v>
      </c>
      <c r="G87" s="77"/>
      <c r="H87" s="81"/>
      <c r="I87" s="81"/>
      <c r="J87" s="63" t="s">
        <v>112</v>
      </c>
      <c r="K87" s="44">
        <f>K88</f>
        <v>400000</v>
      </c>
      <c r="L87" s="44">
        <f>L88</f>
        <v>400000</v>
      </c>
      <c r="M87" s="53">
        <f>L87/K87*100</f>
        <v>100</v>
      </c>
    </row>
    <row r="88" spans="2:13" ht="24.75" customHeight="1" thickBot="1">
      <c r="B88" s="86" t="s">
        <v>1</v>
      </c>
      <c r="C88" s="87"/>
      <c r="D88" s="87" t="s">
        <v>108</v>
      </c>
      <c r="E88" s="87"/>
      <c r="F88" s="87" t="s">
        <v>109</v>
      </c>
      <c r="G88" s="87"/>
      <c r="H88" s="84" t="s">
        <v>110</v>
      </c>
      <c r="I88" s="83"/>
      <c r="J88" s="12" t="s">
        <v>111</v>
      </c>
      <c r="K88" s="13">
        <v>400000</v>
      </c>
      <c r="L88" s="13">
        <v>400000</v>
      </c>
      <c r="M88" s="54">
        <f t="shared" ref="M88" si="15">L88/K88*100</f>
        <v>100</v>
      </c>
    </row>
    <row r="89" spans="2:13" s="8" customFormat="1" ht="15" customHeight="1" thickBot="1">
      <c r="B89" s="112"/>
      <c r="C89" s="109"/>
      <c r="D89" s="109"/>
      <c r="E89" s="109"/>
      <c r="F89" s="109"/>
      <c r="G89" s="109"/>
      <c r="H89" s="109"/>
      <c r="I89" s="109"/>
      <c r="J89" s="14"/>
      <c r="K89" s="48">
        <f>K6+K9+K13+K16+K20+K23+K28+K31+K33+K36+K46+K49+K52+K54+K56+K58+K65+K67+K70+K72+K74+K76+K78+K85+K87</f>
        <v>117143340.21000002</v>
      </c>
      <c r="L89" s="48">
        <f>L6+L9+L13+L16+L20+L23+L28+L31+L33+L36+L46+L49+L52+L54+L56+L58+L65+L67+L70+L72+L74+L76+L78+L85+L87</f>
        <v>116197597.22</v>
      </c>
      <c r="M89" s="49">
        <f t="shared" ref="M89" si="16">L89/K89*100</f>
        <v>99.192661752426886</v>
      </c>
    </row>
    <row r="90" spans="2:13" s="8" customFormat="1" ht="15" customHeight="1">
      <c r="B90" s="11"/>
      <c r="C90" s="11"/>
      <c r="D90" s="11"/>
      <c r="E90" s="11"/>
      <c r="F90" s="11"/>
      <c r="G90" s="11"/>
      <c r="H90" s="11"/>
      <c r="I90" s="11"/>
      <c r="J90" s="9"/>
      <c r="K90" s="10"/>
      <c r="L90" s="10"/>
    </row>
    <row r="91" spans="2:13" s="8" customFormat="1" ht="15" customHeight="1" thickBot="1">
      <c r="B91" s="110" t="s">
        <v>88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</row>
    <row r="92" spans="2:13" s="8" customFormat="1" ht="42" customHeight="1" thickBot="1">
      <c r="B92" s="97" t="s">
        <v>90</v>
      </c>
      <c r="C92" s="98"/>
      <c r="D92" s="97" t="s">
        <v>91</v>
      </c>
      <c r="E92" s="98"/>
      <c r="F92" s="97" t="s">
        <v>89</v>
      </c>
      <c r="G92" s="98"/>
      <c r="H92" s="97" t="s">
        <v>0</v>
      </c>
      <c r="I92" s="111"/>
      <c r="J92" s="34" t="s">
        <v>94</v>
      </c>
      <c r="K92" s="33" t="s">
        <v>76</v>
      </c>
      <c r="L92" s="27" t="s">
        <v>77</v>
      </c>
      <c r="M92" s="26" t="s">
        <v>93</v>
      </c>
    </row>
    <row r="93" spans="2:13" s="8" customFormat="1" ht="19.5" customHeight="1" thickBot="1">
      <c r="B93" s="97" t="s">
        <v>96</v>
      </c>
      <c r="C93" s="98"/>
      <c r="D93" s="97" t="s">
        <v>97</v>
      </c>
      <c r="E93" s="98"/>
      <c r="F93" s="97" t="s">
        <v>98</v>
      </c>
      <c r="G93" s="98"/>
      <c r="H93" s="97" t="s">
        <v>99</v>
      </c>
      <c r="I93" s="98"/>
      <c r="J93" s="32" t="s">
        <v>100</v>
      </c>
      <c r="K93" s="37" t="s">
        <v>101</v>
      </c>
      <c r="L93" s="37" t="s">
        <v>102</v>
      </c>
      <c r="M93" s="35">
        <v>8</v>
      </c>
    </row>
    <row r="94" spans="2:13" s="8" customFormat="1" ht="49.5" customHeight="1" thickBot="1">
      <c r="B94" s="106">
        <v>903</v>
      </c>
      <c r="C94" s="107"/>
      <c r="D94" s="102" t="s">
        <v>29</v>
      </c>
      <c r="E94" s="103"/>
      <c r="F94" s="102" t="s">
        <v>30</v>
      </c>
      <c r="G94" s="103"/>
      <c r="H94" s="102"/>
      <c r="I94" s="103"/>
      <c r="J94" s="64" t="s">
        <v>27</v>
      </c>
      <c r="K94" s="60">
        <f>K95</f>
        <v>774290</v>
      </c>
      <c r="L94" s="60">
        <f t="shared" ref="L94:M94" si="17">L95</f>
        <v>773516.46</v>
      </c>
      <c r="M94" s="60">
        <f t="shared" si="17"/>
        <v>99.900096862932486</v>
      </c>
    </row>
    <row r="95" spans="2:13" s="8" customFormat="1" ht="15" customHeight="1" thickBot="1">
      <c r="B95" s="104">
        <v>903</v>
      </c>
      <c r="C95" s="105"/>
      <c r="D95" s="97" t="s">
        <v>29</v>
      </c>
      <c r="E95" s="101"/>
      <c r="F95" s="97" t="s">
        <v>30</v>
      </c>
      <c r="G95" s="101"/>
      <c r="H95" s="97" t="s">
        <v>32</v>
      </c>
      <c r="I95" s="101"/>
      <c r="J95" s="36" t="s">
        <v>31</v>
      </c>
      <c r="K95" s="19">
        <v>774290</v>
      </c>
      <c r="L95" s="19">
        <v>773516.46</v>
      </c>
      <c r="M95" s="47">
        <f>L95/K95*100</f>
        <v>99.900096862932486</v>
      </c>
    </row>
    <row r="96" spans="2:13" s="8" customFormat="1" ht="39.75" customHeight="1" thickBot="1">
      <c r="B96" s="106">
        <v>903</v>
      </c>
      <c r="C96" s="107"/>
      <c r="D96" s="102" t="s">
        <v>29</v>
      </c>
      <c r="E96" s="103"/>
      <c r="F96" s="102" t="s">
        <v>34</v>
      </c>
      <c r="G96" s="103"/>
      <c r="H96" s="102"/>
      <c r="I96" s="103"/>
      <c r="J96" s="64" t="s">
        <v>33</v>
      </c>
      <c r="K96" s="60">
        <f>K97+K98</f>
        <v>5548998</v>
      </c>
      <c r="L96" s="60">
        <f t="shared" ref="L96:M96" si="18">L97+L98</f>
        <v>5519139.4500000002</v>
      </c>
      <c r="M96" s="60">
        <f t="shared" si="18"/>
        <v>199.42638859698903</v>
      </c>
    </row>
    <row r="97" spans="2:17" s="8" customFormat="1" ht="15" customHeight="1" thickBot="1">
      <c r="B97" s="104">
        <v>903</v>
      </c>
      <c r="C97" s="105"/>
      <c r="D97" s="97" t="s">
        <v>29</v>
      </c>
      <c r="E97" s="101"/>
      <c r="F97" s="97" t="s">
        <v>34</v>
      </c>
      <c r="G97" s="101"/>
      <c r="H97" s="97" t="s">
        <v>32</v>
      </c>
      <c r="I97" s="101"/>
      <c r="J97" s="18" t="s">
        <v>31</v>
      </c>
      <c r="K97" s="19">
        <v>5205362</v>
      </c>
      <c r="L97" s="19">
        <v>5175503.45</v>
      </c>
      <c r="M97" s="47">
        <f t="shared" ref="M97:M98" si="19">L97/K97*100</f>
        <v>99.426388596989028</v>
      </c>
    </row>
    <row r="98" spans="2:17" s="8" customFormat="1" ht="15" customHeight="1" thickBot="1">
      <c r="B98" s="104">
        <v>903</v>
      </c>
      <c r="C98" s="105"/>
      <c r="D98" s="97" t="s">
        <v>29</v>
      </c>
      <c r="E98" s="101"/>
      <c r="F98" s="97" t="s">
        <v>34</v>
      </c>
      <c r="G98" s="101"/>
      <c r="H98" s="97" t="s">
        <v>36</v>
      </c>
      <c r="I98" s="101"/>
      <c r="J98" s="18" t="s">
        <v>35</v>
      </c>
      <c r="K98" s="17">
        <v>343636</v>
      </c>
      <c r="L98" s="17">
        <v>343636</v>
      </c>
      <c r="M98" s="47">
        <f t="shared" si="19"/>
        <v>100</v>
      </c>
    </row>
    <row r="99" spans="2:17" s="8" customFormat="1" ht="15" customHeight="1" thickBot="1">
      <c r="B99" s="104"/>
      <c r="C99" s="105"/>
      <c r="D99" s="108"/>
      <c r="E99" s="101"/>
      <c r="F99" s="108"/>
      <c r="G99" s="101"/>
      <c r="H99" s="102" t="s">
        <v>92</v>
      </c>
      <c r="I99" s="103"/>
      <c r="J99" s="16"/>
      <c r="K99" s="59">
        <f>K94+K96</f>
        <v>6323288</v>
      </c>
      <c r="L99" s="59">
        <f>L94+L96</f>
        <v>6292655.9100000001</v>
      </c>
      <c r="M99" s="58">
        <f>M100</f>
        <v>0</v>
      </c>
      <c r="Q99" s="25"/>
    </row>
    <row r="100" spans="2:17" s="8" customFormat="1" ht="15" customHeight="1">
      <c r="B100" s="15"/>
      <c r="C100" s="15"/>
      <c r="D100" s="11"/>
      <c r="E100" s="11"/>
      <c r="F100" s="11"/>
      <c r="G100" s="11"/>
      <c r="H100" s="29"/>
      <c r="I100" s="29"/>
      <c r="J100" s="9"/>
      <c r="K100" s="10"/>
      <c r="L100" s="10"/>
      <c r="M100" s="10"/>
      <c r="Q100" s="25"/>
    </row>
    <row r="101" spans="2:17" s="8" customFormat="1" ht="27" customHeight="1" thickBot="1">
      <c r="B101" s="15"/>
      <c r="C101" s="15"/>
      <c r="D101" s="11"/>
      <c r="E101" s="11"/>
      <c r="F101" s="11"/>
      <c r="G101" s="11"/>
      <c r="H101" s="29"/>
      <c r="I101" s="29"/>
      <c r="J101" s="31" t="s">
        <v>95</v>
      </c>
      <c r="K101" s="10"/>
      <c r="L101" s="10"/>
      <c r="M101" s="10"/>
      <c r="Q101" s="25"/>
    </row>
    <row r="102" spans="2:17" s="8" customFormat="1" ht="24.75" customHeight="1" thickBot="1">
      <c r="B102" s="97" t="s">
        <v>90</v>
      </c>
      <c r="C102" s="98"/>
      <c r="D102" s="97" t="s">
        <v>91</v>
      </c>
      <c r="E102" s="98"/>
      <c r="F102" s="97" t="s">
        <v>89</v>
      </c>
      <c r="G102" s="98"/>
      <c r="H102" s="97" t="s">
        <v>0</v>
      </c>
      <c r="I102" s="98"/>
      <c r="J102" s="30" t="s">
        <v>94</v>
      </c>
      <c r="K102" s="20" t="s">
        <v>76</v>
      </c>
      <c r="L102" s="27" t="s">
        <v>77</v>
      </c>
      <c r="M102" s="26" t="s">
        <v>93</v>
      </c>
      <c r="Q102" s="25"/>
    </row>
    <row r="103" spans="2:17" s="8" customFormat="1" ht="15" customHeight="1" thickBot="1">
      <c r="B103" s="97" t="s">
        <v>96</v>
      </c>
      <c r="C103" s="98"/>
      <c r="D103" s="97" t="s">
        <v>97</v>
      </c>
      <c r="E103" s="98"/>
      <c r="F103" s="97" t="s">
        <v>98</v>
      </c>
      <c r="G103" s="98"/>
      <c r="H103" s="97" t="s">
        <v>99</v>
      </c>
      <c r="I103" s="98"/>
      <c r="J103" s="37" t="s">
        <v>100</v>
      </c>
      <c r="K103" s="28" t="s">
        <v>101</v>
      </c>
      <c r="L103" s="28" t="s">
        <v>102</v>
      </c>
      <c r="M103" s="28" t="s">
        <v>103</v>
      </c>
      <c r="Q103" s="25"/>
    </row>
    <row r="104" spans="2:17" ht="57" customHeight="1" thickBot="1">
      <c r="B104" s="99" t="s">
        <v>1</v>
      </c>
      <c r="C104" s="100"/>
      <c r="D104" s="100" t="s">
        <v>70</v>
      </c>
      <c r="E104" s="100"/>
      <c r="F104" s="100" t="s">
        <v>107</v>
      </c>
      <c r="G104" s="100"/>
      <c r="H104" s="100"/>
      <c r="I104" s="100"/>
      <c r="J104" s="65" t="s">
        <v>71</v>
      </c>
      <c r="K104" s="57">
        <f>K105</f>
        <v>11502799.82</v>
      </c>
      <c r="L104" s="57">
        <f>L105</f>
        <v>11502799.82</v>
      </c>
      <c r="M104" s="58">
        <f>M105</f>
        <v>100</v>
      </c>
    </row>
    <row r="105" spans="2:17" ht="23.25" customHeight="1" thickBot="1">
      <c r="B105" s="88" t="s">
        <v>1</v>
      </c>
      <c r="C105" s="89"/>
      <c r="D105" s="89" t="s">
        <v>70</v>
      </c>
      <c r="E105" s="89"/>
      <c r="F105" s="89" t="s">
        <v>107</v>
      </c>
      <c r="G105" s="89"/>
      <c r="H105" s="89" t="s">
        <v>74</v>
      </c>
      <c r="I105" s="89"/>
      <c r="J105" s="38" t="s">
        <v>73</v>
      </c>
      <c r="K105" s="39">
        <v>11502799.82</v>
      </c>
      <c r="L105" s="39">
        <v>11502799.82</v>
      </c>
      <c r="M105" s="67">
        <f>L105/K105*100</f>
        <v>100</v>
      </c>
    </row>
    <row r="106" spans="2:17" s="8" customFormat="1" ht="23.25" customHeight="1">
      <c r="B106" s="11"/>
      <c r="C106" s="11"/>
      <c r="D106" s="11"/>
      <c r="E106" s="11"/>
      <c r="F106" s="11"/>
      <c r="G106" s="11"/>
      <c r="H106" s="11"/>
      <c r="I106" s="11"/>
      <c r="J106" s="9"/>
      <c r="K106" s="10"/>
      <c r="L106" s="10"/>
    </row>
    <row r="107" spans="2:17" s="8" customFormat="1" ht="36" customHeight="1" thickBot="1">
      <c r="B107" s="15"/>
      <c r="C107" s="15"/>
      <c r="D107" s="11"/>
      <c r="E107" s="11"/>
      <c r="F107" s="11"/>
      <c r="G107" s="11"/>
      <c r="H107" s="29"/>
      <c r="I107" s="29"/>
      <c r="J107" s="31" t="s">
        <v>104</v>
      </c>
      <c r="K107" s="10"/>
      <c r="L107" s="10"/>
      <c r="M107" s="10"/>
    </row>
    <row r="108" spans="2:17" s="8" customFormat="1" ht="39" customHeight="1" thickBot="1">
      <c r="B108" s="97" t="s">
        <v>90</v>
      </c>
      <c r="C108" s="98"/>
      <c r="D108" s="97" t="s">
        <v>91</v>
      </c>
      <c r="E108" s="98"/>
      <c r="F108" s="97" t="s">
        <v>89</v>
      </c>
      <c r="G108" s="98"/>
      <c r="H108" s="97" t="s">
        <v>0</v>
      </c>
      <c r="I108" s="98"/>
      <c r="J108" s="30" t="s">
        <v>94</v>
      </c>
      <c r="K108" s="20" t="s">
        <v>76</v>
      </c>
      <c r="L108" s="27" t="s">
        <v>77</v>
      </c>
      <c r="M108" s="26" t="s">
        <v>93</v>
      </c>
    </row>
    <row r="109" spans="2:17" s="8" customFormat="1" ht="23.25" customHeight="1" thickBot="1">
      <c r="B109" s="97" t="s">
        <v>96</v>
      </c>
      <c r="C109" s="98"/>
      <c r="D109" s="97" t="s">
        <v>97</v>
      </c>
      <c r="E109" s="98"/>
      <c r="F109" s="97" t="s">
        <v>98</v>
      </c>
      <c r="G109" s="98"/>
      <c r="H109" s="97" t="s">
        <v>99</v>
      </c>
      <c r="I109" s="98"/>
      <c r="J109" s="37" t="s">
        <v>100</v>
      </c>
      <c r="K109" s="28" t="s">
        <v>101</v>
      </c>
      <c r="L109" s="28" t="s">
        <v>102</v>
      </c>
      <c r="M109" s="28" t="s">
        <v>103</v>
      </c>
    </row>
    <row r="110" spans="2:17" s="8" customFormat="1" ht="37.5" customHeight="1" thickBot="1">
      <c r="B110" s="99" t="s">
        <v>1</v>
      </c>
      <c r="C110" s="100"/>
      <c r="D110" s="100" t="s">
        <v>75</v>
      </c>
      <c r="E110" s="100"/>
      <c r="F110" s="100" t="s">
        <v>72</v>
      </c>
      <c r="G110" s="100"/>
      <c r="H110" s="100"/>
      <c r="I110" s="100"/>
      <c r="J110" s="65" t="s">
        <v>71</v>
      </c>
      <c r="K110" s="57">
        <f>K111</f>
        <v>10163133</v>
      </c>
      <c r="L110" s="57">
        <f>L111</f>
        <v>10163133</v>
      </c>
      <c r="M110" s="53">
        <f>L110/K110*100</f>
        <v>100</v>
      </c>
    </row>
    <row r="111" spans="2:17" s="8" customFormat="1" ht="23.25" customHeight="1" thickBot="1">
      <c r="B111" s="88" t="s">
        <v>1</v>
      </c>
      <c r="C111" s="89"/>
      <c r="D111" s="90" t="s">
        <v>75</v>
      </c>
      <c r="E111" s="89"/>
      <c r="F111" s="89" t="s">
        <v>72</v>
      </c>
      <c r="G111" s="89"/>
      <c r="H111" s="89" t="s">
        <v>74</v>
      </c>
      <c r="I111" s="89"/>
      <c r="J111" s="38" t="s">
        <v>73</v>
      </c>
      <c r="K111" s="39">
        <v>10163133</v>
      </c>
      <c r="L111" s="39">
        <v>10163133</v>
      </c>
      <c r="M111" s="67">
        <f>L111/K111*100</f>
        <v>100</v>
      </c>
    </row>
    <row r="112" spans="2:17" s="8" customFormat="1" ht="23.25" customHeight="1" thickBot="1">
      <c r="B112" s="91" t="s">
        <v>1</v>
      </c>
      <c r="C112" s="89"/>
      <c r="D112" s="40"/>
      <c r="E112" s="92" t="s">
        <v>105</v>
      </c>
      <c r="F112" s="92"/>
      <c r="G112" s="92"/>
      <c r="H112" s="92"/>
      <c r="I112" s="92"/>
      <c r="J112" s="93"/>
      <c r="K112" s="50">
        <f>K89+K99+K105+K110</f>
        <v>145132561.03000003</v>
      </c>
      <c r="L112" s="50">
        <f>L89+L99+L105+L110</f>
        <v>144156185.94999999</v>
      </c>
      <c r="M112" s="51">
        <f>L112/K112*100</f>
        <v>99.327252910669557</v>
      </c>
    </row>
    <row r="113" spans="2:12" s="8" customFormat="1" ht="23.25" customHeight="1">
      <c r="B113" s="11"/>
      <c r="C113" s="11"/>
      <c r="D113" s="11"/>
      <c r="E113" s="11"/>
      <c r="F113" s="11"/>
      <c r="G113" s="11"/>
      <c r="H113" s="11"/>
      <c r="I113" s="11"/>
      <c r="J113" s="9"/>
      <c r="K113" s="10"/>
      <c r="L113" s="10"/>
    </row>
  </sheetData>
  <mergeCells count="417">
    <mergeCell ref="B65:C65"/>
    <mergeCell ref="D65:E65"/>
    <mergeCell ref="F65:G65"/>
    <mergeCell ref="H65:I65"/>
    <mergeCell ref="B66:C66"/>
    <mergeCell ref="D66:E66"/>
    <mergeCell ref="F66:G66"/>
    <mergeCell ref="H66:I66"/>
    <mergeCell ref="D44:E44"/>
    <mergeCell ref="F44:G44"/>
    <mergeCell ref="H44:I44"/>
    <mergeCell ref="B44:C44"/>
    <mergeCell ref="B52:C52"/>
    <mergeCell ref="D52:E52"/>
    <mergeCell ref="F52:G52"/>
    <mergeCell ref="H52:I52"/>
    <mergeCell ref="B53:C53"/>
    <mergeCell ref="D53:E53"/>
    <mergeCell ref="F53:G53"/>
    <mergeCell ref="H53:I53"/>
    <mergeCell ref="B47:C47"/>
    <mergeCell ref="D47:E47"/>
    <mergeCell ref="F47:G47"/>
    <mergeCell ref="H47:I47"/>
    <mergeCell ref="B70:C70"/>
    <mergeCell ref="D70:E70"/>
    <mergeCell ref="F70:G70"/>
    <mergeCell ref="H70:I70"/>
    <mergeCell ref="B71:C71"/>
    <mergeCell ref="D71:E71"/>
    <mergeCell ref="F71:G71"/>
    <mergeCell ref="H71:I71"/>
    <mergeCell ref="B4:C4"/>
    <mergeCell ref="D4:E4"/>
    <mergeCell ref="F4:G4"/>
    <mergeCell ref="H4:I4"/>
    <mergeCell ref="B5:C5"/>
    <mergeCell ref="D5:E5"/>
    <mergeCell ref="F5:G5"/>
    <mergeCell ref="H5:I5"/>
    <mergeCell ref="B8:C8"/>
    <mergeCell ref="D8:E8"/>
    <mergeCell ref="F8:G8"/>
    <mergeCell ref="H8:I8"/>
    <mergeCell ref="B11:C11"/>
    <mergeCell ref="D11:E11"/>
    <mergeCell ref="F11:G11"/>
    <mergeCell ref="H11:I11"/>
    <mergeCell ref="B1:L1"/>
    <mergeCell ref="B3:C3"/>
    <mergeCell ref="D3:E3"/>
    <mergeCell ref="F3:G3"/>
    <mergeCell ref="H3:I3"/>
    <mergeCell ref="B7:C7"/>
    <mergeCell ref="D7:E7"/>
    <mergeCell ref="F7:G7"/>
    <mergeCell ref="H7:I7"/>
    <mergeCell ref="B6:C6"/>
    <mergeCell ref="D6:E6"/>
    <mergeCell ref="F6:G6"/>
    <mergeCell ref="H6:I6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38:C38"/>
    <mergeCell ref="D38:E38"/>
    <mergeCell ref="F38:G38"/>
    <mergeCell ref="H38:I38"/>
    <mergeCell ref="B39:C39"/>
    <mergeCell ref="D39:E39"/>
    <mergeCell ref="F39:G39"/>
    <mergeCell ref="H39:I39"/>
    <mergeCell ref="B35:C35"/>
    <mergeCell ref="D35:E35"/>
    <mergeCell ref="F35:G35"/>
    <mergeCell ref="H35:I35"/>
    <mergeCell ref="B36:C36"/>
    <mergeCell ref="D36:E36"/>
    <mergeCell ref="F36:G36"/>
    <mergeCell ref="H36:I36"/>
    <mergeCell ref="B37:C37"/>
    <mergeCell ref="H37:I37"/>
    <mergeCell ref="F37:G37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48:C48"/>
    <mergeCell ref="D48:E48"/>
    <mergeCell ref="F48:G48"/>
    <mergeCell ref="H48:I48"/>
    <mergeCell ref="B45:C45"/>
    <mergeCell ref="D45:E45"/>
    <mergeCell ref="F45:G45"/>
    <mergeCell ref="H45:I45"/>
    <mergeCell ref="B46:C46"/>
    <mergeCell ref="D46:E46"/>
    <mergeCell ref="F46:G46"/>
    <mergeCell ref="H46:I46"/>
    <mergeCell ref="F56:G56"/>
    <mergeCell ref="H56:I56"/>
    <mergeCell ref="B54:C54"/>
    <mergeCell ref="D54:E54"/>
    <mergeCell ref="F54:G54"/>
    <mergeCell ref="H54:I54"/>
    <mergeCell ref="B55:C55"/>
    <mergeCell ref="D55:E55"/>
    <mergeCell ref="F55:G55"/>
    <mergeCell ref="H55:I55"/>
    <mergeCell ref="B56:C56"/>
    <mergeCell ref="D56:E56"/>
    <mergeCell ref="F59:G59"/>
    <mergeCell ref="H59:I59"/>
    <mergeCell ref="B60:C60"/>
    <mergeCell ref="D60:E60"/>
    <mergeCell ref="F60:G60"/>
    <mergeCell ref="H60:I60"/>
    <mergeCell ref="B57:C57"/>
    <mergeCell ref="D57:E57"/>
    <mergeCell ref="F57:G57"/>
    <mergeCell ref="H57:I57"/>
    <mergeCell ref="B58:C58"/>
    <mergeCell ref="D58:E58"/>
    <mergeCell ref="F58:G58"/>
    <mergeCell ref="H58:I58"/>
    <mergeCell ref="B59:C59"/>
    <mergeCell ref="D59:E59"/>
    <mergeCell ref="F63:G63"/>
    <mergeCell ref="H63:I63"/>
    <mergeCell ref="B64:C64"/>
    <mergeCell ref="D64:E64"/>
    <mergeCell ref="F64:G64"/>
    <mergeCell ref="H64:I64"/>
    <mergeCell ref="B61:C61"/>
    <mergeCell ref="D61:E61"/>
    <mergeCell ref="F61:G61"/>
    <mergeCell ref="H61:I61"/>
    <mergeCell ref="B62:C62"/>
    <mergeCell ref="D62:E62"/>
    <mergeCell ref="F62:G62"/>
    <mergeCell ref="H62:I62"/>
    <mergeCell ref="B63:C63"/>
    <mergeCell ref="D63:E63"/>
    <mergeCell ref="F73:G73"/>
    <mergeCell ref="H73:I73"/>
    <mergeCell ref="B74:C74"/>
    <mergeCell ref="D74:E74"/>
    <mergeCell ref="F74:G74"/>
    <mergeCell ref="H74:I74"/>
    <mergeCell ref="B72:C72"/>
    <mergeCell ref="D72:E72"/>
    <mergeCell ref="F72:G72"/>
    <mergeCell ref="H72:I72"/>
    <mergeCell ref="B73:C73"/>
    <mergeCell ref="D73:E73"/>
    <mergeCell ref="B75:C75"/>
    <mergeCell ref="D75:E75"/>
    <mergeCell ref="F75:G75"/>
    <mergeCell ref="H75:I75"/>
    <mergeCell ref="B76:C76"/>
    <mergeCell ref="D76:E76"/>
    <mergeCell ref="F76:G76"/>
    <mergeCell ref="H76:I76"/>
    <mergeCell ref="B78:C78"/>
    <mergeCell ref="D78:E78"/>
    <mergeCell ref="D79:E79"/>
    <mergeCell ref="F79:G79"/>
    <mergeCell ref="H79:I79"/>
    <mergeCell ref="B81:C81"/>
    <mergeCell ref="D81:E81"/>
    <mergeCell ref="F78:G78"/>
    <mergeCell ref="H78:I78"/>
    <mergeCell ref="B77:C77"/>
    <mergeCell ref="D77:E77"/>
    <mergeCell ref="F77:G77"/>
    <mergeCell ref="H77:I77"/>
    <mergeCell ref="B105:C105"/>
    <mergeCell ref="D105:E105"/>
    <mergeCell ref="F105:G105"/>
    <mergeCell ref="H105:I105"/>
    <mergeCell ref="B85:C85"/>
    <mergeCell ref="D85:E85"/>
    <mergeCell ref="F85:G85"/>
    <mergeCell ref="H85:I85"/>
    <mergeCell ref="B86:C86"/>
    <mergeCell ref="D86:E86"/>
    <mergeCell ref="F86:G86"/>
    <mergeCell ref="H86:I86"/>
    <mergeCell ref="B104:C104"/>
    <mergeCell ref="D104:E104"/>
    <mergeCell ref="B91:M91"/>
    <mergeCell ref="D92:E92"/>
    <mergeCell ref="B92:C92"/>
    <mergeCell ref="F92:G92"/>
    <mergeCell ref="H92:I92"/>
    <mergeCell ref="B94:C94"/>
    <mergeCell ref="D94:E94"/>
    <mergeCell ref="F94:G94"/>
    <mergeCell ref="B89:C89"/>
    <mergeCell ref="D89:E89"/>
    <mergeCell ref="F89:G89"/>
    <mergeCell ref="H89:I89"/>
    <mergeCell ref="D37:E37"/>
    <mergeCell ref="F104:G104"/>
    <mergeCell ref="H104:I104"/>
    <mergeCell ref="F83:G83"/>
    <mergeCell ref="H83:I83"/>
    <mergeCell ref="B82:C82"/>
    <mergeCell ref="D82:E82"/>
    <mergeCell ref="F82:G82"/>
    <mergeCell ref="H82:I82"/>
    <mergeCell ref="B84:C84"/>
    <mergeCell ref="D84:E84"/>
    <mergeCell ref="F81:G81"/>
    <mergeCell ref="H81:I81"/>
    <mergeCell ref="B80:C80"/>
    <mergeCell ref="D80:E80"/>
    <mergeCell ref="F80:G80"/>
    <mergeCell ref="H80:I80"/>
    <mergeCell ref="B79:C79"/>
    <mergeCell ref="B102:C102"/>
    <mergeCell ref="D102:E102"/>
    <mergeCell ref="F102:G102"/>
    <mergeCell ref="H102:I102"/>
    <mergeCell ref="H93:I93"/>
    <mergeCell ref="F93:G93"/>
    <mergeCell ref="D93:E93"/>
    <mergeCell ref="H95:I95"/>
    <mergeCell ref="H96:I96"/>
    <mergeCell ref="H97:I97"/>
    <mergeCell ref="H99:I99"/>
    <mergeCell ref="H98:I98"/>
    <mergeCell ref="B98:C98"/>
    <mergeCell ref="D98:E98"/>
    <mergeCell ref="F98:G98"/>
    <mergeCell ref="H94:I94"/>
    <mergeCell ref="B95:C95"/>
    <mergeCell ref="B96:C96"/>
    <mergeCell ref="B97:C97"/>
    <mergeCell ref="B99:C99"/>
    <mergeCell ref="D95:E95"/>
    <mergeCell ref="D96:E96"/>
    <mergeCell ref="D97:E97"/>
    <mergeCell ref="D99:E99"/>
    <mergeCell ref="F95:G95"/>
    <mergeCell ref="F96:G96"/>
    <mergeCell ref="F97:G97"/>
    <mergeCell ref="F99:G99"/>
    <mergeCell ref="B111:C111"/>
    <mergeCell ref="D111:E111"/>
    <mergeCell ref="F111:G111"/>
    <mergeCell ref="H111:I111"/>
    <mergeCell ref="B112:C112"/>
    <mergeCell ref="E112:J112"/>
    <mergeCell ref="B2:M2"/>
    <mergeCell ref="B108:C108"/>
    <mergeCell ref="D108:E108"/>
    <mergeCell ref="F108:G108"/>
    <mergeCell ref="H108:I108"/>
    <mergeCell ref="B109:C109"/>
    <mergeCell ref="D109:E109"/>
    <mergeCell ref="F109:G109"/>
    <mergeCell ref="H109:I109"/>
    <mergeCell ref="B110:C110"/>
    <mergeCell ref="D110:E110"/>
    <mergeCell ref="F110:G110"/>
    <mergeCell ref="H110:I110"/>
    <mergeCell ref="B103:C103"/>
    <mergeCell ref="D103:E103"/>
    <mergeCell ref="F103:G103"/>
    <mergeCell ref="H103:I103"/>
    <mergeCell ref="B93:C93"/>
    <mergeCell ref="B87:C87"/>
    <mergeCell ref="D87:E87"/>
    <mergeCell ref="F87:G87"/>
    <mergeCell ref="H87:I87"/>
    <mergeCell ref="B88:C88"/>
    <mergeCell ref="D88:E88"/>
    <mergeCell ref="F88:G88"/>
    <mergeCell ref="H88:I88"/>
    <mergeCell ref="B49:C49"/>
    <mergeCell ref="D49:E49"/>
    <mergeCell ref="F49:G49"/>
    <mergeCell ref="H49:I49"/>
    <mergeCell ref="B50:C50"/>
    <mergeCell ref="D50:E50"/>
    <mergeCell ref="F50:G50"/>
    <mergeCell ref="H50:I50"/>
    <mergeCell ref="B51:C51"/>
    <mergeCell ref="D51:E51"/>
    <mergeCell ref="F51:G51"/>
    <mergeCell ref="H51:I51"/>
    <mergeCell ref="F84:G84"/>
    <mergeCell ref="H84:I84"/>
    <mergeCell ref="B83:C83"/>
    <mergeCell ref="D83:E83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67:C67"/>
    <mergeCell ref="D67:E67"/>
    <mergeCell ref="F67:G67"/>
    <mergeCell ref="H67:I67"/>
    <mergeCell ref="B68:C68"/>
    <mergeCell ref="D68:E68"/>
    <mergeCell ref="F68:G68"/>
    <mergeCell ref="H68:I68"/>
    <mergeCell ref="B69:C69"/>
    <mergeCell ref="D69:E69"/>
    <mergeCell ref="F69:G69"/>
    <mergeCell ref="H69:I69"/>
  </mergeCells>
  <pageMargins left="0.23622047244094491" right="0.23622047244094491" top="0.39370078740157483" bottom="0.2362204724409449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2023-01-24T14:23:20Z</cp:lastPrinted>
  <dcterms:created xsi:type="dcterms:W3CDTF">2021-04-12T14:52:46Z</dcterms:created>
  <dcterms:modified xsi:type="dcterms:W3CDTF">2024-01-16T08:05:57Z</dcterms:modified>
</cp:coreProperties>
</file>